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4.13应用经济学" sheetId="1" r:id="rId1"/>
  </sheets>
  <externalReferences>
    <externalReference r:id="rId4"/>
  </externalReferences>
  <definedNames>
    <definedName name="_Fill" hidden="1">'[1]eqpmad2'!#REF!</definedName>
    <definedName name="HWSheet">1</definedName>
    <definedName name="Module.Prix_SMC">[0]!Module.Prix_SMC</definedName>
    <definedName name="Prix_SMC">[0]!Prix_SMC</definedName>
    <definedName name="t_kjlw">#REF!</definedName>
    <definedName name="Module.Prix_SMC" localSheetId="0">[0]!Module.Prix_SMC</definedName>
    <definedName name="_xlnm.Print_Area" localSheetId="0">'4.13应用经济学'!$A$1:$P$22</definedName>
    <definedName name="Prix_SMC" localSheetId="0">[0]!Prix_SMC</definedName>
    <definedName name="_xlnm._FilterDatabase" localSheetId="0" hidden="1">'4.13应用经济学'!$A$4:$V$38</definedName>
  </definedNames>
  <calcPr fullCalcOnLoad="1"/>
</workbook>
</file>

<file path=xl/sharedStrings.xml><?xml version="1.0" encoding="utf-8"?>
<sst xmlns="http://schemas.openxmlformats.org/spreadsheetml/2006/main" count="73" uniqueCount="53">
  <si>
    <t>2022年湖北师范大学经济管理与法学院硕士研究生招生考试总评成绩登记表（应用经济学调剂考生）</t>
  </si>
  <si>
    <r>
      <rPr>
        <sz val="10"/>
        <rFont val="宋体"/>
        <family val="0"/>
      </rPr>
      <t>序号</t>
    </r>
  </si>
  <si>
    <r>
      <rPr>
        <sz val="10"/>
        <rFont val="宋体"/>
        <family val="0"/>
      </rPr>
      <t>姓名</t>
    </r>
  </si>
  <si>
    <r>
      <rPr>
        <sz val="10"/>
        <rFont val="宋体"/>
        <family val="0"/>
      </rPr>
      <t>考生编号</t>
    </r>
  </si>
  <si>
    <r>
      <rPr>
        <sz val="10"/>
        <rFont val="宋体"/>
        <family val="0"/>
      </rPr>
      <t>初试成绩</t>
    </r>
  </si>
  <si>
    <r>
      <rPr>
        <sz val="10"/>
        <rFont val="宋体"/>
        <family val="0"/>
      </rPr>
      <t>复试成绩</t>
    </r>
  </si>
  <si>
    <t>总成绩</t>
  </si>
  <si>
    <t>排名</t>
  </si>
  <si>
    <t>备注</t>
  </si>
  <si>
    <r>
      <rPr>
        <sz val="10"/>
        <rFont val="宋体"/>
        <family val="0"/>
      </rPr>
      <t>原始分数</t>
    </r>
  </si>
  <si>
    <r>
      <rPr>
        <sz val="10"/>
        <rFont val="宋体"/>
        <family val="0"/>
      </rPr>
      <t>权重分数（</t>
    </r>
    <r>
      <rPr>
        <sz val="10"/>
        <rFont val="Times New Roman"/>
        <family val="1"/>
      </rPr>
      <t>60%</t>
    </r>
    <r>
      <rPr>
        <sz val="10"/>
        <rFont val="宋体"/>
        <family val="0"/>
      </rPr>
      <t>）</t>
    </r>
  </si>
  <si>
    <r>
      <rPr>
        <sz val="10"/>
        <rFont val="宋体"/>
        <family val="0"/>
      </rPr>
      <t>面试成绩</t>
    </r>
  </si>
  <si>
    <t>专业测试</t>
  </si>
  <si>
    <r>
      <rPr>
        <sz val="10"/>
        <rFont val="宋体"/>
        <family val="0"/>
      </rPr>
      <t>外国语听说能力测试</t>
    </r>
  </si>
  <si>
    <r>
      <rPr>
        <sz val="10"/>
        <rFont val="宋体"/>
        <family val="0"/>
      </rPr>
      <t>权重</t>
    </r>
    <r>
      <rPr>
        <sz val="10"/>
        <rFont val="Times New Roman"/>
        <family val="1"/>
      </rPr>
      <t>40%</t>
    </r>
  </si>
  <si>
    <r>
      <rPr>
        <sz val="10"/>
        <rFont val="宋体"/>
        <family val="0"/>
      </rPr>
      <t>权重</t>
    </r>
    <r>
      <rPr>
        <sz val="10"/>
        <rFont val="Times New Roman"/>
        <family val="1"/>
      </rPr>
      <t>30%</t>
    </r>
  </si>
  <si>
    <r>
      <rPr>
        <sz val="10"/>
        <rFont val="宋体"/>
        <family val="0"/>
      </rPr>
      <t>总分</t>
    </r>
  </si>
  <si>
    <r>
      <rPr>
        <sz val="10"/>
        <rFont val="宋体"/>
        <family val="0"/>
      </rPr>
      <t>权重分数（</t>
    </r>
    <r>
      <rPr>
        <sz val="10"/>
        <rFont val="Times New Roman"/>
        <family val="1"/>
      </rPr>
      <t>40%</t>
    </r>
    <r>
      <rPr>
        <sz val="10"/>
        <rFont val="宋体"/>
        <family val="0"/>
      </rPr>
      <t>）</t>
    </r>
  </si>
  <si>
    <t>李澳华</t>
  </si>
  <si>
    <t>曹青</t>
  </si>
  <si>
    <t>胡蝶</t>
  </si>
  <si>
    <t>张仟仟</t>
  </si>
  <si>
    <t>周炜涵</t>
  </si>
  <si>
    <t>刘银玲</t>
  </si>
  <si>
    <t>许芳</t>
  </si>
  <si>
    <t>樊璐</t>
  </si>
  <si>
    <t>李诚浩</t>
  </si>
  <si>
    <t>马帅赟</t>
  </si>
  <si>
    <t>张倩</t>
  </si>
  <si>
    <t>徐晶晶</t>
  </si>
  <si>
    <t>鲍玮珺</t>
  </si>
  <si>
    <t>唐恰恰</t>
  </si>
  <si>
    <t>汤玉</t>
  </si>
  <si>
    <t>罗世文</t>
  </si>
  <si>
    <t>沈德钰</t>
  </si>
  <si>
    <t>刘凯</t>
  </si>
  <si>
    <t>王馨悦</t>
  </si>
  <si>
    <t>未参加复试</t>
  </si>
  <si>
    <t>王聪</t>
  </si>
  <si>
    <t>熊鑫</t>
  </si>
  <si>
    <t>韩嘉雯</t>
  </si>
  <si>
    <t>陈艺净</t>
  </si>
  <si>
    <t>千依凡</t>
  </si>
  <si>
    <t>刘严</t>
  </si>
  <si>
    <t>黄心茹</t>
  </si>
  <si>
    <t>王昱博</t>
  </si>
  <si>
    <t>周蓉蓉</t>
  </si>
  <si>
    <t>刘璐</t>
  </si>
  <si>
    <t>苏海轩</t>
  </si>
  <si>
    <t>陈学茹</t>
  </si>
  <si>
    <t>许小青</t>
  </si>
  <si>
    <t>冯静</t>
  </si>
  <si>
    <t>王泽慧</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</si>
</sst>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00_-;\-* #,##0.00_-;_-* &quot;-&quot;??_-;_-@_-"/>
    <numFmt numFmtId="178" formatCode="&quot;$&quot;\ #,##0.00_-;[Red]&quot;$&quot;\ #,##0.00\-"/>
    <numFmt numFmtId="179" formatCode="_(&quot;$&quot;* #,##0.00_);_(&quot;$&quot;* \(#,##0.00\);_(&quot;$&quot;* &quot;-&quot;??_);_(@_)"/>
    <numFmt numFmtId="180" formatCode="_-* #,##0_-;\-* #,##0_-;_-* &quot;-&quot;_-;_-@_-"/>
    <numFmt numFmtId="181" formatCode="#,##0;\(#,##0\)"/>
    <numFmt numFmtId="182" formatCode="_-&quot;$&quot;\ * #,##0_-;_-&quot;$&quot;\ * #,##0\-;_-&quot;$&quot;\ * &quot;-&quot;_-;_-@_-"/>
    <numFmt numFmtId="183" formatCode="_-&quot;$&quot;\ * #,##0.00_-;_-&quot;$&quot;\ * #,##0.00\-;_-&quot;$&quot;\ * &quot;-&quot;??_-;_-@_-"/>
    <numFmt numFmtId="184" formatCode="\$#,##0.00;\(\$#,##0.00\)"/>
    <numFmt numFmtId="185" formatCode="\$#,##0;\(\$#,##0\)"/>
    <numFmt numFmtId="186" formatCode="&quot;$&quot;\ #,##0_-;[Red]&quot;$&quot;\ #,##0\-"/>
    <numFmt numFmtId="187" formatCode="#,##0.0_);\(#,##0.0\)"/>
    <numFmt numFmtId="188" formatCode="&quot;$&quot;#,##0_);[Red]\(&quot;$&quot;#,##0\)"/>
    <numFmt numFmtId="189" formatCode="&quot;$&quot;#,##0.00_);[Red]\(&quot;$&quot;#,##0.00\)"/>
    <numFmt numFmtId="190" formatCode="#\ ??/??"/>
    <numFmt numFmtId="191" formatCode="_(&quot;$&quot;* #,##0_);_(&quot;$&quot;* \(#,##0\);_(&quot;$&quot;* &quot;-&quot;_);_(@_)"/>
    <numFmt numFmtId="192" formatCode="0_);[Red]\(0\)"/>
    <numFmt numFmtId="193" formatCode="0.00_ "/>
  </numFmts>
  <fonts count="53">
    <font>
      <sz val="12"/>
      <name val="宋体"/>
      <family val="0"/>
    </font>
    <font>
      <sz val="11"/>
      <name val="宋体"/>
      <family val="0"/>
    </font>
    <font>
      <b/>
      <sz val="16"/>
      <name val="宋体"/>
      <family val="0"/>
    </font>
    <font>
      <sz val="10"/>
      <name val="Times New Roman"/>
      <family val="1"/>
    </font>
    <font>
      <sz val="10"/>
      <name val="宋体"/>
      <family val="0"/>
    </font>
    <font>
      <sz val="11"/>
      <name val="Times New Roman"/>
      <family val="1"/>
    </font>
    <font>
      <sz val="9"/>
      <name val="宋体"/>
      <family val="0"/>
    </font>
    <font>
      <sz val="12"/>
      <name val="Times New Roman"/>
      <family val="1"/>
    </font>
    <font>
      <sz val="11"/>
      <color indexed="8"/>
      <name val="宋体"/>
      <family val="0"/>
    </font>
    <font>
      <sz val="10"/>
      <name val="Helv"/>
      <family val="2"/>
    </font>
    <font>
      <b/>
      <sz val="11"/>
      <color indexed="9"/>
      <name val="宋体"/>
      <family val="0"/>
    </font>
    <font>
      <sz val="11"/>
      <color indexed="62"/>
      <name val="宋体"/>
      <family val="0"/>
    </font>
    <font>
      <sz val="12"/>
      <color indexed="8"/>
      <name val="宋体"/>
      <family val="0"/>
    </font>
    <font>
      <b/>
      <sz val="11"/>
      <color indexed="52"/>
      <name val="宋体"/>
      <family val="0"/>
    </font>
    <font>
      <sz val="8"/>
      <name val="Times New Roman"/>
      <family val="1"/>
    </font>
    <font>
      <sz val="11"/>
      <color indexed="20"/>
      <name val="宋体"/>
      <family val="0"/>
    </font>
    <font>
      <u val="single"/>
      <sz val="10"/>
      <color indexed="12"/>
      <name val="宋体"/>
      <family val="0"/>
    </font>
    <font>
      <sz val="10"/>
      <name val="Arial"/>
      <family val="2"/>
    </font>
    <font>
      <b/>
      <sz val="18"/>
      <color indexed="56"/>
      <name val="宋体"/>
      <family val="0"/>
    </font>
    <font>
      <sz val="12"/>
      <color indexed="9"/>
      <name val="宋体"/>
      <family val="0"/>
    </font>
    <font>
      <sz val="11"/>
      <color indexed="9"/>
      <name val="宋体"/>
      <family val="0"/>
    </font>
    <font>
      <sz val="12"/>
      <color indexed="16"/>
      <name val="宋体"/>
      <family val="0"/>
    </font>
    <font>
      <u val="single"/>
      <sz val="10"/>
      <color indexed="14"/>
      <name val="宋体"/>
      <family val="0"/>
    </font>
    <font>
      <sz val="10"/>
      <name val="Geneva"/>
      <family val="2"/>
    </font>
    <font>
      <b/>
      <sz val="11"/>
      <color indexed="56"/>
      <name val="宋体"/>
      <family val="0"/>
    </font>
    <font>
      <sz val="11"/>
      <color indexed="10"/>
      <name val="宋体"/>
      <family val="0"/>
    </font>
    <font>
      <sz val="10"/>
      <color indexed="8"/>
      <name val="MS Sans Serif"/>
      <family val="2"/>
    </font>
    <font>
      <b/>
      <sz val="13"/>
      <color indexed="56"/>
      <name val="宋体"/>
      <family val="0"/>
    </font>
    <font>
      <i/>
      <sz val="11"/>
      <color indexed="23"/>
      <name val="宋体"/>
      <family val="0"/>
    </font>
    <font>
      <b/>
      <sz val="15"/>
      <color indexed="56"/>
      <name val="宋体"/>
      <family val="0"/>
    </font>
    <font>
      <sz val="10"/>
      <name val="MS Sans Serif"/>
      <family val="2"/>
    </font>
    <font>
      <b/>
      <sz val="11"/>
      <color indexed="63"/>
      <name val="宋体"/>
      <family val="0"/>
    </font>
    <font>
      <sz val="11"/>
      <color indexed="52"/>
      <name val="宋体"/>
      <family val="0"/>
    </font>
    <font>
      <sz val="11"/>
      <color indexed="60"/>
      <name val="宋体"/>
      <family val="0"/>
    </font>
    <font>
      <b/>
      <sz val="11"/>
      <color indexed="8"/>
      <name val="宋体"/>
      <family val="0"/>
    </font>
    <font>
      <sz val="11"/>
      <color indexed="17"/>
      <name val="宋体"/>
      <family val="0"/>
    </font>
    <font>
      <sz val="12"/>
      <color indexed="17"/>
      <name val="宋体"/>
      <family val="0"/>
    </font>
    <font>
      <b/>
      <sz val="10"/>
      <name val="MS Sans Serif"/>
      <family val="2"/>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b/>
      <sz val="14"/>
      <name val="楷体"/>
      <family val="3"/>
    </font>
    <font>
      <b/>
      <sz val="18"/>
      <color indexed="62"/>
      <name val="宋体"/>
      <family val="0"/>
    </font>
    <font>
      <sz val="10"/>
      <name val="楷体"/>
      <family val="3"/>
    </font>
    <font>
      <b/>
      <sz val="12"/>
      <color indexed="8"/>
      <name val="宋体"/>
      <family val="0"/>
    </font>
    <font>
      <sz val="11"/>
      <color indexed="20"/>
      <name val="Tahoma"/>
      <family val="2"/>
    </font>
    <font>
      <b/>
      <sz val="10"/>
      <name val="Arial"/>
      <family val="2"/>
    </font>
    <font>
      <sz val="11"/>
      <color indexed="17"/>
      <name val="Tahoma"/>
      <family val="2"/>
    </font>
    <font>
      <sz val="11"/>
      <color theme="1"/>
      <name val="Calibri"/>
      <family val="0"/>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6"/>
        <bgColor indexed="64"/>
      </patternFill>
    </fill>
    <fill>
      <patternFill patternType="lightUp">
        <fgColor indexed="9"/>
        <bgColor indexed="55"/>
      </patternFill>
    </fill>
    <fill>
      <patternFill patternType="lightUp">
        <fgColor indexed="9"/>
        <bgColor indexed="29"/>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4" fillId="0" borderId="0">
      <alignment horizontal="center" wrapText="1"/>
      <protection locked="0"/>
    </xf>
    <xf numFmtId="41" fontId="0" fillId="0" borderId="0" applyFont="0" applyFill="0" applyBorder="0" applyAlignment="0" applyProtection="0"/>
    <xf numFmtId="0" fontId="12" fillId="4" borderId="0" applyNumberFormat="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176" fontId="17" fillId="0" borderId="2" applyFill="0" applyProtection="0">
      <alignment horizontal="right"/>
    </xf>
    <xf numFmtId="0" fontId="19" fillId="6" borderId="0" applyNumberFormat="0" applyBorder="0" applyAlignment="0" applyProtection="0"/>
    <xf numFmtId="0" fontId="20" fillId="4"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0" borderId="0">
      <alignment/>
      <protection/>
    </xf>
    <xf numFmtId="0" fontId="0" fillId="7" borderId="3" applyNumberFormat="0" applyFont="0" applyAlignment="0" applyProtection="0"/>
    <xf numFmtId="0" fontId="7" fillId="0" borderId="0">
      <alignment/>
      <protection/>
    </xf>
    <xf numFmtId="0" fontId="20"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9" fillId="0" borderId="0">
      <alignment/>
      <protection/>
    </xf>
    <xf numFmtId="0" fontId="18" fillId="0" borderId="0" applyNumberFormat="0" applyFill="0" applyBorder="0" applyAlignment="0" applyProtection="0"/>
    <xf numFmtId="0" fontId="9" fillId="0" borderId="0">
      <alignment/>
      <protection/>
    </xf>
    <xf numFmtId="0" fontId="28" fillId="0" borderId="0" applyNumberFormat="0" applyFill="0" applyBorder="0" applyAlignment="0" applyProtection="0"/>
    <xf numFmtId="0" fontId="9" fillId="0" borderId="0">
      <alignment/>
      <protection locked="0"/>
    </xf>
    <xf numFmtId="0" fontId="29" fillId="0" borderId="4" applyNumberFormat="0" applyFill="0" applyAlignment="0" applyProtection="0"/>
    <xf numFmtId="0" fontId="27" fillId="0" borderId="5" applyNumberFormat="0" applyFill="0" applyAlignment="0" applyProtection="0"/>
    <xf numFmtId="0" fontId="7" fillId="0" borderId="0">
      <alignment/>
      <protection/>
    </xf>
    <xf numFmtId="0" fontId="20" fillId="8" borderId="0" applyNumberFormat="0" applyBorder="0" applyAlignment="0" applyProtection="0"/>
    <xf numFmtId="0" fontId="24" fillId="0" borderId="6" applyNumberFormat="0" applyFill="0" applyAlignment="0" applyProtection="0"/>
    <xf numFmtId="0" fontId="20" fillId="9" borderId="0" applyNumberFormat="0" applyBorder="0" applyAlignment="0" applyProtection="0"/>
    <xf numFmtId="0" fontId="31" fillId="4" borderId="7" applyNumberFormat="0" applyAlignment="0" applyProtection="0"/>
    <xf numFmtId="0" fontId="13" fillId="4" borderId="1" applyNumberFormat="0" applyAlignment="0" applyProtection="0"/>
    <xf numFmtId="0" fontId="10" fillId="6" borderId="8" applyNumberFormat="0" applyAlignment="0" applyProtection="0"/>
    <xf numFmtId="0" fontId="8" fillId="10" borderId="0" applyNumberFormat="0" applyBorder="0" applyAlignment="0" applyProtection="0"/>
    <xf numFmtId="0" fontId="20" fillId="11" borderId="0" applyNumberFormat="0" applyBorder="0" applyAlignment="0" applyProtection="0"/>
    <xf numFmtId="0" fontId="32" fillId="0" borderId="9" applyNumberFormat="0" applyFill="0" applyAlignment="0" applyProtection="0"/>
    <xf numFmtId="0" fontId="34" fillId="0" borderId="10" applyNumberFormat="0" applyFill="0" applyAlignment="0" applyProtection="0"/>
    <xf numFmtId="0" fontId="35" fillId="10" borderId="0" applyNumberFormat="0" applyBorder="0" applyAlignment="0" applyProtection="0"/>
    <xf numFmtId="0" fontId="33" fillId="9"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0" fillId="6" borderId="0" applyNumberFormat="0" applyBorder="0" applyAlignment="0" applyProtection="0"/>
    <xf numFmtId="0" fontId="20" fillId="15" borderId="0" applyNumberFormat="0" applyBorder="0" applyAlignment="0" applyProtection="0"/>
    <xf numFmtId="0" fontId="0" fillId="0" borderId="0" applyNumberFormat="0" applyFont="0" applyFill="0" applyBorder="0" applyAlignment="0" applyProtection="0"/>
    <xf numFmtId="0" fontId="8" fillId="7" borderId="0" applyNumberFormat="0" applyBorder="0" applyAlignment="0" applyProtection="0"/>
    <xf numFmtId="0" fontId="8" fillId="9" borderId="0" applyNumberFormat="0" applyBorder="0" applyAlignment="0" applyProtection="0"/>
    <xf numFmtId="0" fontId="20" fillId="16" borderId="0" applyNumberFormat="0" applyBorder="0" applyAlignment="0" applyProtection="0"/>
    <xf numFmtId="0" fontId="8" fillId="8"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8" fillId="9" borderId="0" applyNumberFormat="0" applyBorder="0" applyAlignment="0" applyProtection="0"/>
    <xf numFmtId="0" fontId="9" fillId="0" borderId="0">
      <alignment/>
      <protection/>
    </xf>
    <xf numFmtId="0" fontId="7" fillId="0" borderId="0">
      <alignment/>
      <protection/>
    </xf>
    <xf numFmtId="0" fontId="20" fillId="17" borderId="0" applyNumberFormat="0" applyBorder="0" applyAlignment="0" applyProtection="0"/>
    <xf numFmtId="0" fontId="7" fillId="0" borderId="0">
      <alignment/>
      <protection/>
    </xf>
    <xf numFmtId="0" fontId="23" fillId="0" borderId="0">
      <alignment/>
      <protection/>
    </xf>
    <xf numFmtId="0" fontId="12" fillId="7" borderId="0" applyNumberFormat="0" applyBorder="0" applyAlignment="0" applyProtection="0"/>
    <xf numFmtId="49" fontId="0" fillId="0" borderId="0" applyFont="0" applyFill="0" applyBorder="0" applyAlignment="0" applyProtection="0"/>
    <xf numFmtId="0" fontId="23" fillId="0" borderId="0">
      <alignment/>
      <protection/>
    </xf>
    <xf numFmtId="0" fontId="19" fillId="1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9" fillId="8"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12" fillId="7" borderId="0" applyNumberFormat="0" applyBorder="0" applyAlignment="0" applyProtection="0"/>
    <xf numFmtId="0" fontId="0" fillId="0" borderId="0" applyFont="0" applyFill="0" applyBorder="0" applyAlignment="0" applyProtection="0"/>
    <xf numFmtId="0" fontId="12" fillId="10" borderId="0" applyNumberFormat="0" applyBorder="0" applyAlignment="0" applyProtection="0"/>
    <xf numFmtId="178" fontId="0" fillId="0" borderId="0" applyFont="0" applyFill="0" applyBorder="0" applyAlignment="0" applyProtection="0"/>
    <xf numFmtId="0" fontId="19" fillId="4" borderId="0" applyNumberFormat="0" applyBorder="0" applyAlignment="0" applyProtection="0"/>
    <xf numFmtId="0" fontId="19" fillId="18" borderId="0" applyNumberFormat="0" applyBorder="0" applyAlignment="0" applyProtection="0"/>
    <xf numFmtId="0" fontId="12" fillId="12" borderId="0" applyNumberFormat="0" applyBorder="0" applyAlignment="0" applyProtection="0"/>
    <xf numFmtId="0" fontId="12" fillId="4" borderId="0" applyNumberFormat="0" applyBorder="0" applyAlignment="0" applyProtection="0"/>
    <xf numFmtId="0" fontId="19" fillId="4" borderId="0" applyNumberFormat="0" applyBorder="0" applyAlignment="0" applyProtection="0"/>
    <xf numFmtId="179" fontId="0" fillId="0" borderId="0" applyFont="0" applyFill="0" applyBorder="0" applyAlignment="0" applyProtection="0"/>
    <xf numFmtId="0" fontId="19"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9" fillId="8" borderId="0" applyNumberFormat="0" applyBorder="0" applyAlignment="0" applyProtection="0"/>
    <xf numFmtId="0" fontId="19" fillId="20"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0" fontId="37" fillId="0" borderId="0" applyNumberFormat="0" applyFill="0" applyBorder="0" applyAlignment="0" applyProtection="0"/>
    <xf numFmtId="180" fontId="0" fillId="0" borderId="0" applyFont="0" applyFill="0" applyBorder="0" applyAlignment="0" applyProtection="0"/>
    <xf numFmtId="181" fontId="3" fillId="0" borderId="0">
      <alignment/>
      <protection/>
    </xf>
    <xf numFmtId="177"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8" fillId="0" borderId="0" applyNumberFormat="0" applyFill="0" applyBorder="0" applyAlignment="0" applyProtection="0"/>
    <xf numFmtId="0" fontId="9" fillId="0" borderId="0">
      <alignment/>
      <protection/>
    </xf>
    <xf numFmtId="184" fontId="3" fillId="0" borderId="0">
      <alignment/>
      <protection/>
    </xf>
    <xf numFmtId="15" fontId="30" fillId="0" borderId="0">
      <alignment/>
      <protection/>
    </xf>
    <xf numFmtId="185" fontId="3" fillId="0" borderId="0">
      <alignment/>
      <protection/>
    </xf>
    <xf numFmtId="0" fontId="4" fillId="0" borderId="0">
      <alignment/>
      <protection/>
    </xf>
    <xf numFmtId="186" fontId="17" fillId="0" borderId="0">
      <alignment/>
      <protection/>
    </xf>
    <xf numFmtId="0" fontId="4" fillId="0" borderId="0">
      <alignment/>
      <protection/>
    </xf>
    <xf numFmtId="0" fontId="4" fillId="0" borderId="0">
      <alignment/>
      <protection/>
    </xf>
    <xf numFmtId="0" fontId="39" fillId="4" borderId="0" applyNumberFormat="0" applyBorder="0" applyAlignment="0" applyProtection="0"/>
    <xf numFmtId="0" fontId="40" fillId="0" borderId="11" applyNumberFormat="0" applyAlignment="0" applyProtection="0"/>
    <xf numFmtId="0" fontId="40" fillId="0" borderId="12">
      <alignment horizontal="left" vertical="center"/>
      <protection/>
    </xf>
    <xf numFmtId="0" fontId="39" fillId="7" borderId="13" applyNumberFormat="0" applyBorder="0" applyAlignment="0" applyProtection="0"/>
    <xf numFmtId="187" fontId="41" fillId="21" borderId="0">
      <alignment/>
      <protection/>
    </xf>
    <xf numFmtId="187" fontId="42" fillId="22" borderId="0">
      <alignment/>
      <protection/>
    </xf>
    <xf numFmtId="38" fontId="0" fillId="0" borderId="0" applyFont="0" applyFill="0" applyBorder="0" applyAlignment="0" applyProtection="0"/>
    <xf numFmtId="40" fontId="0" fillId="0" borderId="0" applyFont="0" applyFill="0" applyBorder="0" applyAlignment="0" applyProtection="0"/>
    <xf numFmtId="182"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2" fontId="0" fillId="0" borderId="0" applyFont="0" applyFill="0" applyBorder="0" applyAlignment="0" applyProtection="0"/>
    <xf numFmtId="0" fontId="8" fillId="0" borderId="0">
      <alignment vertical="center"/>
      <protection/>
    </xf>
    <xf numFmtId="0" fontId="3" fillId="0" borderId="0">
      <alignment/>
      <protection/>
    </xf>
    <xf numFmtId="37" fontId="43" fillId="0" borderId="0">
      <alignment/>
      <protection/>
    </xf>
    <xf numFmtId="0" fontId="9" fillId="0" borderId="0">
      <alignment/>
      <protection/>
    </xf>
    <xf numFmtId="14" fontId="14" fillId="0" borderId="0">
      <alignment horizontal="center" wrapText="1"/>
      <protection locked="0"/>
    </xf>
    <xf numFmtId="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90"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37" fillId="0" borderId="14">
      <alignment horizontal="center"/>
      <protection/>
    </xf>
    <xf numFmtId="0" fontId="0" fillId="23" borderId="0" applyNumberFormat="0" applyFont="0" applyBorder="0" applyAlignment="0" applyProtection="0"/>
    <xf numFmtId="0" fontId="37" fillId="0" borderId="0" applyNumberFormat="0" applyFill="0" applyBorder="0" applyAlignment="0" applyProtection="0"/>
    <xf numFmtId="0" fontId="44" fillId="24" borderId="15">
      <alignment/>
      <protection locked="0"/>
    </xf>
    <xf numFmtId="0" fontId="26" fillId="0" borderId="0">
      <alignment/>
      <protection/>
    </xf>
    <xf numFmtId="0" fontId="44" fillId="24" borderId="15">
      <alignment/>
      <protection locked="0"/>
    </xf>
    <xf numFmtId="0" fontId="44" fillId="24" borderId="15">
      <alignment/>
      <protection locked="0"/>
    </xf>
    <xf numFmtId="191" fontId="0" fillId="0" borderId="0" applyFont="0" applyFill="0" applyBorder="0" applyAlignment="0" applyProtection="0"/>
    <xf numFmtId="0" fontId="17" fillId="0" borderId="16" applyNumberFormat="0" applyFill="0" applyProtection="0">
      <alignment horizontal="right"/>
    </xf>
    <xf numFmtId="0" fontId="45" fillId="0" borderId="16" applyNumberFormat="0" applyFill="0" applyProtection="0">
      <alignment horizontal="center"/>
    </xf>
    <xf numFmtId="0" fontId="46" fillId="0" borderId="0" applyNumberFormat="0" applyFill="0" applyBorder="0" applyAlignment="0" applyProtection="0"/>
    <xf numFmtId="0" fontId="47" fillId="0" borderId="2" applyNumberFormat="0" applyFill="0" applyProtection="0">
      <alignment horizontal="center"/>
    </xf>
    <xf numFmtId="0" fontId="48" fillId="25" borderId="0" applyNumberFormat="0" applyBorder="0" applyAlignment="0" applyProtection="0"/>
    <xf numFmtId="0" fontId="49" fillId="5" borderId="0" applyNumberFormat="0" applyBorder="0" applyAlignment="0" applyProtection="0"/>
    <xf numFmtId="0" fontId="15" fillId="5" borderId="0" applyNumberFormat="0" applyBorder="0" applyAlignment="0" applyProtection="0"/>
    <xf numFmtId="0" fontId="15" fillId="26" borderId="0" applyNumberFormat="0" applyBorder="0" applyAlignment="0" applyProtection="0"/>
    <xf numFmtId="0" fontId="21" fillId="5"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50" fillId="0" borderId="0" applyNumberFormat="0" applyFill="0" applyBorder="0" applyAlignment="0" applyProtection="0"/>
    <xf numFmtId="0" fontId="51" fillId="10"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6" fillId="10" borderId="0" applyNumberFormat="0" applyBorder="0" applyAlignment="0" applyProtection="0"/>
    <xf numFmtId="0" fontId="47"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7" fillId="0" borderId="16" applyNumberFormat="0" applyFill="0" applyProtection="0">
      <alignment horizontal="left"/>
    </xf>
    <xf numFmtId="1" fontId="17" fillId="0" borderId="2" applyFill="0" applyProtection="0">
      <alignment horizontal="center"/>
    </xf>
    <xf numFmtId="0" fontId="30" fillId="0" borderId="0">
      <alignment/>
      <protection/>
    </xf>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xf>
    <xf numFmtId="0" fontId="2"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192" fontId="3"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1" fontId="1" fillId="0" borderId="13" xfId="0" applyNumberFormat="1" applyFont="1" applyFill="1" applyBorder="1" applyAlignment="1">
      <alignment horizontal="center" vertical="center"/>
    </xf>
    <xf numFmtId="1" fontId="5" fillId="0" borderId="13" xfId="0" applyNumberFormat="1" applyFont="1" applyFill="1" applyBorder="1" applyAlignment="1">
      <alignment vertical="center"/>
    </xf>
    <xf numFmtId="1" fontId="5" fillId="0" borderId="13" xfId="0" applyNumberFormat="1" applyFont="1" applyFill="1" applyBorder="1" applyAlignment="1">
      <alignment horizontal="center" vertical="center"/>
    </xf>
    <xf numFmtId="193" fontId="5" fillId="0" borderId="13" xfId="0" applyNumberFormat="1" applyFont="1" applyBorder="1" applyAlignment="1">
      <alignment horizontal="center" vertical="center"/>
    </xf>
    <xf numFmtId="193" fontId="5"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Border="1" applyAlignment="1">
      <alignment horizontal="center" vertical="center"/>
    </xf>
    <xf numFmtId="0" fontId="1" fillId="0" borderId="13" xfId="0" applyFont="1" applyFill="1" applyBorder="1" applyAlignment="1">
      <alignment horizontal="center" vertical="center" wrapText="1"/>
    </xf>
    <xf numFmtId="0" fontId="0" fillId="0" borderId="0" xfId="0" applyFill="1" applyAlignment="1">
      <alignment/>
    </xf>
    <xf numFmtId="0" fontId="52" fillId="0" borderId="0" xfId="0" applyFont="1" applyFill="1" applyAlignment="1">
      <alignment vertical="center"/>
    </xf>
  </cellXfs>
  <cellStyles count="170">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_ET_STYLE_NoName_00__Book1" xfId="31"/>
    <cellStyle name="注释" xfId="32"/>
    <cellStyle name="_ET_STYLE_NoName_00__Sheet3"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_Book1_2" xfId="77"/>
    <cellStyle name="Accent2 - 20%" xfId="78"/>
    <cellStyle name="_Book1_3" xfId="79"/>
    <cellStyle name="_ET_STYLE_NoName_00__Book1_1" xfId="80"/>
    <cellStyle name="Accent1" xfId="81"/>
    <cellStyle name="Accent1 - 20%" xfId="82"/>
    <cellStyle name="Accent1 - 40%" xfId="83"/>
    <cellStyle name="Accent1 - 60%" xfId="84"/>
    <cellStyle name="Accent2" xfId="85"/>
    <cellStyle name="Accent3" xfId="86"/>
    <cellStyle name="Accent3 - 20%" xfId="87"/>
    <cellStyle name="Milliers_!!!GO" xfId="88"/>
    <cellStyle name="Accent3 - 40%" xfId="89"/>
    <cellStyle name="Mon閠aire [0]_!!!GO" xfId="90"/>
    <cellStyle name="Accent3 - 60%" xfId="91"/>
    <cellStyle name="Accent4" xfId="92"/>
    <cellStyle name="Accent4 - 20%" xfId="93"/>
    <cellStyle name="Accent4 - 40%" xfId="94"/>
    <cellStyle name="Accent4 - 60%" xfId="95"/>
    <cellStyle name="捠壿 [0.00]_Region Orders (2)"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Currency_!!!GO" xfId="110"/>
    <cellStyle name="分级显示列_1_Book1" xfId="111"/>
    <cellStyle name="样式 1" xfId="112"/>
    <cellStyle name="Currency1" xfId="113"/>
    <cellStyle name="Date" xfId="114"/>
    <cellStyle name="Dollar (zero dec)" xfId="115"/>
    <cellStyle name="e鯪9Y_x000B_" xfId="116"/>
    <cellStyle name="Normal - Style1" xfId="117"/>
    <cellStyle name="e鯪9Y_x000B_ 2" xfId="118"/>
    <cellStyle name="e鯪9Y_x000B__Book1" xfId="119"/>
    <cellStyle name="Grey" xfId="120"/>
    <cellStyle name="Header1" xfId="121"/>
    <cellStyle name="Header2" xfId="122"/>
    <cellStyle name="Input [yellow]" xfId="123"/>
    <cellStyle name="Input Cells" xfId="124"/>
    <cellStyle name="Linked Cells" xfId="125"/>
    <cellStyle name="Millares [0]_96 Risk" xfId="126"/>
    <cellStyle name="Millares_96 Risk" xfId="127"/>
    <cellStyle name="Milliers [0]_!!!GO" xfId="128"/>
    <cellStyle name="Moneda [0]_96 Risk" xfId="129"/>
    <cellStyle name="Moneda_96 Risk" xfId="130"/>
    <cellStyle name="Mon閠aire_!!!GO" xfId="131"/>
    <cellStyle name="常规 3" xfId="132"/>
    <cellStyle name="New Times Roman" xfId="133"/>
    <cellStyle name="no dec" xfId="134"/>
    <cellStyle name="Normal_!!!GO" xfId="135"/>
    <cellStyle name="per.style" xfId="136"/>
    <cellStyle name="PSInt" xfId="137"/>
    <cellStyle name="Percent [2]" xfId="138"/>
    <cellStyle name="Percent_!!!GO" xfId="139"/>
    <cellStyle name="Pourcentage_pldt" xfId="140"/>
    <cellStyle name="PSDate" xfId="141"/>
    <cellStyle name="PSDec" xfId="142"/>
    <cellStyle name="PSHeading" xfId="143"/>
    <cellStyle name="PSSpacer" xfId="144"/>
    <cellStyle name="RowLevel_0" xfId="145"/>
    <cellStyle name="sstot" xfId="146"/>
    <cellStyle name="Standard_AREAS" xfId="147"/>
    <cellStyle name="t" xfId="148"/>
    <cellStyle name="t_HVAC Equipment (3)" xfId="149"/>
    <cellStyle name="捠壿_Region Orders (2)" xfId="150"/>
    <cellStyle name="编号" xfId="151"/>
    <cellStyle name="标题1" xfId="152"/>
    <cellStyle name="表标题" xfId="153"/>
    <cellStyle name="部门" xfId="154"/>
    <cellStyle name="强调 3" xfId="155"/>
    <cellStyle name="差_Book1" xfId="156"/>
    <cellStyle name="差_Book1_1" xfId="157"/>
    <cellStyle name="差_Book1_2" xfId="158"/>
    <cellStyle name="差_Book1_3" xfId="159"/>
    <cellStyle name="常规 10" xfId="160"/>
    <cellStyle name="常规 11" xfId="161"/>
    <cellStyle name="常规 2" xfId="162"/>
    <cellStyle name="常规 4" xfId="163"/>
    <cellStyle name="常规 8" xfId="164"/>
    <cellStyle name="常规 9" xfId="165"/>
    <cellStyle name="分级显示行_1_Book1" xfId="166"/>
    <cellStyle name="好_Book1" xfId="167"/>
    <cellStyle name="好_Book1_1" xfId="168"/>
    <cellStyle name="好_Book1_2" xfId="169"/>
    <cellStyle name="好_Book1_3" xfId="170"/>
    <cellStyle name="借出原因" xfId="171"/>
    <cellStyle name="普通_laroux" xfId="172"/>
    <cellStyle name="千分位[0]_laroux" xfId="173"/>
    <cellStyle name="千分位_laroux" xfId="174"/>
    <cellStyle name="千位[0]_ 方正PC" xfId="175"/>
    <cellStyle name="千位_ 方正PC" xfId="176"/>
    <cellStyle name="强调 1" xfId="177"/>
    <cellStyle name="强调 2" xfId="178"/>
    <cellStyle name="商品名称" xfId="179"/>
    <cellStyle name="数量" xfId="180"/>
    <cellStyle name="昗弨_Pacific Region P&amp;L" xfId="181"/>
    <cellStyle name="寘嬫愗傝 [0.00]_Region Orders (2)" xfId="182"/>
    <cellStyle name="寘嬫愗傝_Region Orders (2)"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38"/>
  <sheetViews>
    <sheetView tabSelected="1" workbookViewId="0" topLeftCell="A1">
      <selection activeCell="N9" sqref="N9"/>
    </sheetView>
  </sheetViews>
  <sheetFormatPr defaultColWidth="9.00390625" defaultRowHeight="14.25"/>
  <cols>
    <col min="1" max="1" width="4.125" style="0" customWidth="1"/>
    <col min="2" max="2" width="8.75390625" style="0" customWidth="1"/>
    <col min="3" max="3" width="14.50390625" style="0" customWidth="1"/>
    <col min="4" max="4" width="6.375" style="0" customWidth="1"/>
    <col min="5" max="5" width="8.25390625" style="0" customWidth="1"/>
    <col min="14" max="14" width="8.125" style="0" customWidth="1"/>
    <col min="15" max="15" width="6.375" style="0" customWidth="1"/>
    <col min="16" max="16" width="11.25390625" style="0" customWidth="1"/>
  </cols>
  <sheetData>
    <row r="1" spans="1:22" ht="36" customHeight="1">
      <c r="A1" s="1" t="s">
        <v>0</v>
      </c>
      <c r="B1" s="1"/>
      <c r="C1" s="1"/>
      <c r="D1" s="1"/>
      <c r="E1" s="1"/>
      <c r="F1" s="1"/>
      <c r="G1" s="1"/>
      <c r="H1" s="1"/>
      <c r="I1" s="1"/>
      <c r="J1" s="1"/>
      <c r="K1" s="1"/>
      <c r="L1" s="1"/>
      <c r="M1" s="1"/>
      <c r="N1" s="1"/>
      <c r="O1" s="1"/>
      <c r="P1" s="1"/>
      <c r="S1" s="15"/>
      <c r="T1" s="15"/>
      <c r="U1" s="15"/>
      <c r="V1" s="15"/>
    </row>
    <row r="2" spans="1:22" ht="22.5" customHeight="1">
      <c r="A2" s="2" t="s">
        <v>1</v>
      </c>
      <c r="B2" s="2" t="s">
        <v>2</v>
      </c>
      <c r="C2" s="3" t="s">
        <v>3</v>
      </c>
      <c r="D2" s="2" t="s">
        <v>4</v>
      </c>
      <c r="E2" s="2"/>
      <c r="F2" s="2" t="s">
        <v>5</v>
      </c>
      <c r="G2" s="2"/>
      <c r="H2" s="2"/>
      <c r="I2" s="2"/>
      <c r="J2" s="2"/>
      <c r="K2" s="2"/>
      <c r="L2" s="2"/>
      <c r="M2" s="2"/>
      <c r="N2" s="11" t="s">
        <v>6</v>
      </c>
      <c r="O2" s="11" t="s">
        <v>7</v>
      </c>
      <c r="P2" s="12" t="s">
        <v>8</v>
      </c>
      <c r="S2" s="15"/>
      <c r="T2" s="15"/>
      <c r="U2" s="15"/>
      <c r="V2" s="15"/>
    </row>
    <row r="3" spans="1:22" ht="27" customHeight="1">
      <c r="A3" s="2"/>
      <c r="B3" s="2"/>
      <c r="C3" s="3"/>
      <c r="D3" s="2" t="s">
        <v>9</v>
      </c>
      <c r="E3" s="2" t="s">
        <v>10</v>
      </c>
      <c r="F3" s="2" t="s">
        <v>11</v>
      </c>
      <c r="G3" s="2"/>
      <c r="H3" s="4" t="s">
        <v>12</v>
      </c>
      <c r="I3" s="2"/>
      <c r="J3" s="2" t="s">
        <v>13</v>
      </c>
      <c r="K3" s="2"/>
      <c r="L3" s="2" t="s">
        <v>5</v>
      </c>
      <c r="M3" s="2"/>
      <c r="N3" s="11"/>
      <c r="O3" s="11"/>
      <c r="P3" s="12"/>
      <c r="S3" s="15"/>
      <c r="T3" s="15"/>
      <c r="U3" s="15"/>
      <c r="V3" s="15"/>
    </row>
    <row r="4" spans="1:22" ht="27.75" customHeight="1">
      <c r="A4" s="2"/>
      <c r="B4" s="2"/>
      <c r="C4" s="3"/>
      <c r="D4" s="2"/>
      <c r="E4" s="2"/>
      <c r="F4" s="2" t="s">
        <v>9</v>
      </c>
      <c r="G4" s="2" t="s">
        <v>14</v>
      </c>
      <c r="H4" s="2" t="s">
        <v>9</v>
      </c>
      <c r="I4" s="2" t="s">
        <v>15</v>
      </c>
      <c r="J4" s="2" t="s">
        <v>9</v>
      </c>
      <c r="K4" s="2" t="s">
        <v>15</v>
      </c>
      <c r="L4" s="2" t="s">
        <v>16</v>
      </c>
      <c r="M4" s="2" t="s">
        <v>17</v>
      </c>
      <c r="N4" s="11"/>
      <c r="O4" s="11"/>
      <c r="P4" s="12"/>
      <c r="S4" s="15"/>
      <c r="T4" s="16"/>
      <c r="U4" s="16"/>
      <c r="V4" s="15"/>
    </row>
    <row r="5" spans="1:22" ht="27" customHeight="1">
      <c r="A5" s="5">
        <v>1</v>
      </c>
      <c r="B5" s="6" t="s">
        <v>18</v>
      </c>
      <c r="C5" s="7">
        <v>104912130103422</v>
      </c>
      <c r="D5" s="8">
        <v>381</v>
      </c>
      <c r="E5" s="9">
        <f aca="true" t="shared" si="0" ref="E5:E38">D5/5*0.6</f>
        <v>45.72</v>
      </c>
      <c r="F5" s="9">
        <v>93.6</v>
      </c>
      <c r="G5" s="9">
        <f aca="true" t="shared" si="1" ref="G5:G38">F5*0.4</f>
        <v>37.44</v>
      </c>
      <c r="H5" s="10">
        <v>93.2</v>
      </c>
      <c r="I5" s="9">
        <f aca="true" t="shared" si="2" ref="I5:I38">H5*0.3</f>
        <v>27.96</v>
      </c>
      <c r="J5" s="10">
        <v>90</v>
      </c>
      <c r="K5" s="9">
        <f aca="true" t="shared" si="3" ref="K5:K38">J5*0.3</f>
        <v>27</v>
      </c>
      <c r="L5" s="9">
        <f aca="true" t="shared" si="4" ref="L5:L38">G5+I5+K5</f>
        <v>92.4</v>
      </c>
      <c r="M5" s="9">
        <f aca="true" t="shared" si="5" ref="M5:M38">L5*0.4</f>
        <v>36.96</v>
      </c>
      <c r="N5" s="9">
        <f aca="true" t="shared" si="6" ref="N5:N38">E5+M5</f>
        <v>82.68</v>
      </c>
      <c r="O5" s="13">
        <f>RANK(N5,$N$5:$N$38)</f>
        <v>1</v>
      </c>
      <c r="P5" s="14"/>
      <c r="S5" s="15"/>
      <c r="T5" s="16"/>
      <c r="U5" s="16"/>
      <c r="V5" s="15"/>
    </row>
    <row r="6" spans="1:22" ht="27" customHeight="1">
      <c r="A6" s="5">
        <v>2</v>
      </c>
      <c r="B6" s="6" t="s">
        <v>19</v>
      </c>
      <c r="C6" s="7">
        <v>104212020170435</v>
      </c>
      <c r="D6" s="8">
        <v>392</v>
      </c>
      <c r="E6" s="9">
        <f t="shared" si="0"/>
        <v>47.04</v>
      </c>
      <c r="F6" s="9">
        <v>88.4</v>
      </c>
      <c r="G6" s="9">
        <f t="shared" si="1"/>
        <v>35.36000000000001</v>
      </c>
      <c r="H6" s="10">
        <v>88.6</v>
      </c>
      <c r="I6" s="9">
        <f t="shared" si="2"/>
        <v>26.58</v>
      </c>
      <c r="J6" s="10">
        <v>86.66666666666667</v>
      </c>
      <c r="K6" s="9">
        <f t="shared" si="3"/>
        <v>26</v>
      </c>
      <c r="L6" s="9">
        <f t="shared" si="4"/>
        <v>87.94</v>
      </c>
      <c r="M6" s="9">
        <f t="shared" si="5"/>
        <v>35.176</v>
      </c>
      <c r="N6" s="9">
        <f t="shared" si="6"/>
        <v>82.21600000000001</v>
      </c>
      <c r="O6" s="13">
        <f>RANK(N6,$N$5:$N$38)</f>
        <v>2</v>
      </c>
      <c r="P6" s="14"/>
      <c r="S6" s="15"/>
      <c r="T6" s="16"/>
      <c r="U6" s="16"/>
      <c r="V6" s="15"/>
    </row>
    <row r="7" spans="1:22" ht="27" customHeight="1">
      <c r="A7" s="5">
        <v>3</v>
      </c>
      <c r="B7" s="6" t="s">
        <v>20</v>
      </c>
      <c r="C7" s="7">
        <v>104972400348020</v>
      </c>
      <c r="D7" s="8">
        <v>372</v>
      </c>
      <c r="E7" s="9">
        <f t="shared" si="0"/>
        <v>44.64</v>
      </c>
      <c r="F7" s="9">
        <v>92.6</v>
      </c>
      <c r="G7" s="9">
        <f t="shared" si="1"/>
        <v>37.04</v>
      </c>
      <c r="H7" s="10">
        <v>93.2</v>
      </c>
      <c r="I7" s="9">
        <f t="shared" si="2"/>
        <v>27.96</v>
      </c>
      <c r="J7" s="10">
        <v>91.66666666666667</v>
      </c>
      <c r="K7" s="9">
        <f t="shared" si="3"/>
        <v>27.5</v>
      </c>
      <c r="L7" s="9">
        <f t="shared" si="4"/>
        <v>92.5</v>
      </c>
      <c r="M7" s="9">
        <f t="shared" si="5"/>
        <v>37</v>
      </c>
      <c r="N7" s="9">
        <f t="shared" si="6"/>
        <v>81.64</v>
      </c>
      <c r="O7" s="13">
        <f>RANK(N7,$N$5:$N$38)</f>
        <v>3</v>
      </c>
      <c r="P7" s="14"/>
      <c r="S7" s="15"/>
      <c r="T7" s="16"/>
      <c r="U7" s="16"/>
      <c r="V7" s="15"/>
    </row>
    <row r="8" spans="1:22" ht="27" customHeight="1">
      <c r="A8" s="5">
        <v>4</v>
      </c>
      <c r="B8" s="6" t="s">
        <v>21</v>
      </c>
      <c r="C8" s="7">
        <v>105202666622971</v>
      </c>
      <c r="D8" s="8">
        <v>365</v>
      </c>
      <c r="E8" s="9">
        <f t="shared" si="0"/>
        <v>43.8</v>
      </c>
      <c r="F8" s="9">
        <v>94.6</v>
      </c>
      <c r="G8" s="9">
        <f t="shared" si="1"/>
        <v>37.839999999999996</v>
      </c>
      <c r="H8" s="10">
        <v>92.4</v>
      </c>
      <c r="I8" s="9">
        <f t="shared" si="2"/>
        <v>27.720000000000002</v>
      </c>
      <c r="J8" s="10">
        <v>92.66666666666667</v>
      </c>
      <c r="K8" s="9">
        <f t="shared" si="3"/>
        <v>27.8</v>
      </c>
      <c r="L8" s="9">
        <f t="shared" si="4"/>
        <v>93.36</v>
      </c>
      <c r="M8" s="9">
        <f t="shared" si="5"/>
        <v>37.344</v>
      </c>
      <c r="N8" s="9">
        <f t="shared" si="6"/>
        <v>81.144</v>
      </c>
      <c r="O8" s="13">
        <f>RANK(N8,$N$5:$N$38)</f>
        <v>4</v>
      </c>
      <c r="P8" s="14"/>
      <c r="S8" s="15"/>
      <c r="T8" s="16"/>
      <c r="U8" s="16"/>
      <c r="V8" s="15"/>
    </row>
    <row r="9" spans="1:22" ht="27" customHeight="1">
      <c r="A9" s="5">
        <v>5</v>
      </c>
      <c r="B9" s="6" t="s">
        <v>22</v>
      </c>
      <c r="C9" s="7">
        <v>105322432114526</v>
      </c>
      <c r="D9" s="8">
        <v>378</v>
      </c>
      <c r="E9" s="9">
        <f t="shared" si="0"/>
        <v>45.35999999999999</v>
      </c>
      <c r="F9" s="9">
        <v>91.6</v>
      </c>
      <c r="G9" s="9">
        <f t="shared" si="1"/>
        <v>36.64</v>
      </c>
      <c r="H9" s="10">
        <v>89</v>
      </c>
      <c r="I9" s="9">
        <f t="shared" si="2"/>
        <v>26.7</v>
      </c>
      <c r="J9" s="10">
        <v>84.66666666666667</v>
      </c>
      <c r="K9" s="9">
        <f t="shared" si="3"/>
        <v>25.400000000000002</v>
      </c>
      <c r="L9" s="9">
        <f t="shared" si="4"/>
        <v>88.74000000000001</v>
      </c>
      <c r="M9" s="9">
        <f t="shared" si="5"/>
        <v>35.496</v>
      </c>
      <c r="N9" s="9">
        <f t="shared" si="6"/>
        <v>80.856</v>
      </c>
      <c r="O9" s="13">
        <f>RANK(N9,$N$5:$N$38)</f>
        <v>5</v>
      </c>
      <c r="P9" s="14"/>
      <c r="S9" s="15"/>
      <c r="T9" s="16"/>
      <c r="U9" s="16"/>
      <c r="V9" s="15"/>
    </row>
    <row r="10" spans="1:22" ht="27" customHeight="1">
      <c r="A10" s="5">
        <v>6</v>
      </c>
      <c r="B10" s="6" t="s">
        <v>23</v>
      </c>
      <c r="C10" s="7">
        <v>105202666620126</v>
      </c>
      <c r="D10" s="8">
        <v>369</v>
      </c>
      <c r="E10" s="9">
        <f t="shared" si="0"/>
        <v>44.279999999999994</v>
      </c>
      <c r="F10" s="9">
        <v>91.6</v>
      </c>
      <c r="G10" s="9">
        <f t="shared" si="1"/>
        <v>36.64</v>
      </c>
      <c r="H10" s="10">
        <v>91</v>
      </c>
      <c r="I10" s="9">
        <f t="shared" si="2"/>
        <v>27.3</v>
      </c>
      <c r="J10" s="10">
        <v>89.33333333333333</v>
      </c>
      <c r="K10" s="9">
        <f t="shared" si="3"/>
        <v>26.799999999999997</v>
      </c>
      <c r="L10" s="9">
        <f t="shared" si="4"/>
        <v>90.74</v>
      </c>
      <c r="M10" s="9">
        <f t="shared" si="5"/>
        <v>36.296</v>
      </c>
      <c r="N10" s="9">
        <f t="shared" si="6"/>
        <v>80.576</v>
      </c>
      <c r="O10" s="13">
        <f>RANK(N10,$N$5:$N$38)</f>
        <v>6</v>
      </c>
      <c r="P10" s="14"/>
      <c r="S10" s="15"/>
      <c r="T10" s="16"/>
      <c r="U10" s="16"/>
      <c r="V10" s="15"/>
    </row>
    <row r="11" spans="1:22" ht="27" customHeight="1">
      <c r="A11" s="5">
        <v>7</v>
      </c>
      <c r="B11" s="6" t="s">
        <v>24</v>
      </c>
      <c r="C11" s="7">
        <v>105322432515236</v>
      </c>
      <c r="D11" s="8">
        <v>380</v>
      </c>
      <c r="E11" s="9">
        <f t="shared" si="0"/>
        <v>45.6</v>
      </c>
      <c r="F11" s="9">
        <v>88.2</v>
      </c>
      <c r="G11" s="9">
        <f t="shared" si="1"/>
        <v>35.28</v>
      </c>
      <c r="H11" s="10">
        <v>86.2</v>
      </c>
      <c r="I11" s="9">
        <f t="shared" si="2"/>
        <v>25.86</v>
      </c>
      <c r="J11" s="10">
        <v>87.33333333333333</v>
      </c>
      <c r="K11" s="9">
        <f t="shared" si="3"/>
        <v>26.2</v>
      </c>
      <c r="L11" s="9">
        <f t="shared" si="4"/>
        <v>87.34</v>
      </c>
      <c r="M11" s="9">
        <f t="shared" si="5"/>
        <v>34.936</v>
      </c>
      <c r="N11" s="9">
        <f t="shared" si="6"/>
        <v>80.536</v>
      </c>
      <c r="O11" s="13">
        <f>RANK(N11,$N$5:$N$38)</f>
        <v>7</v>
      </c>
      <c r="P11" s="14"/>
      <c r="S11" s="15"/>
      <c r="T11" s="16"/>
      <c r="U11" s="16"/>
      <c r="V11" s="15"/>
    </row>
    <row r="12" spans="1:22" ht="27" customHeight="1">
      <c r="A12" s="5">
        <v>8</v>
      </c>
      <c r="B12" s="6" t="s">
        <v>25</v>
      </c>
      <c r="C12" s="7">
        <v>104912330113657</v>
      </c>
      <c r="D12" s="8">
        <v>373</v>
      </c>
      <c r="E12" s="9">
        <f t="shared" si="0"/>
        <v>44.76</v>
      </c>
      <c r="F12" s="9">
        <v>91.4</v>
      </c>
      <c r="G12" s="9">
        <f t="shared" si="1"/>
        <v>36.56</v>
      </c>
      <c r="H12" s="10">
        <v>91.4</v>
      </c>
      <c r="I12" s="9">
        <f t="shared" si="2"/>
        <v>27.42</v>
      </c>
      <c r="J12" s="10">
        <v>83.33333333333333</v>
      </c>
      <c r="K12" s="9">
        <f t="shared" si="3"/>
        <v>24.999999999999996</v>
      </c>
      <c r="L12" s="9">
        <f t="shared" si="4"/>
        <v>88.98</v>
      </c>
      <c r="M12" s="9">
        <f t="shared" si="5"/>
        <v>35.592000000000006</v>
      </c>
      <c r="N12" s="9">
        <f t="shared" si="6"/>
        <v>80.352</v>
      </c>
      <c r="O12" s="13">
        <f>RANK(N12,$N$5:$N$38)</f>
        <v>8</v>
      </c>
      <c r="P12" s="14"/>
      <c r="S12" s="15"/>
      <c r="T12" s="16"/>
      <c r="U12" s="16"/>
      <c r="V12" s="15"/>
    </row>
    <row r="13" spans="1:22" ht="27" customHeight="1">
      <c r="A13" s="5">
        <v>9</v>
      </c>
      <c r="B13" s="6" t="s">
        <v>26</v>
      </c>
      <c r="C13" s="7">
        <v>106102020110187</v>
      </c>
      <c r="D13" s="8">
        <v>364</v>
      </c>
      <c r="E13" s="9">
        <f t="shared" si="0"/>
        <v>43.68</v>
      </c>
      <c r="F13" s="9">
        <v>91.2</v>
      </c>
      <c r="G13" s="9">
        <f t="shared" si="1"/>
        <v>36.480000000000004</v>
      </c>
      <c r="H13" s="10">
        <v>91</v>
      </c>
      <c r="I13" s="9">
        <f t="shared" si="2"/>
        <v>27.3</v>
      </c>
      <c r="J13" s="10">
        <v>90.33333333333333</v>
      </c>
      <c r="K13" s="9">
        <f t="shared" si="3"/>
        <v>27.099999999999998</v>
      </c>
      <c r="L13" s="9">
        <f t="shared" si="4"/>
        <v>90.88</v>
      </c>
      <c r="M13" s="9">
        <f t="shared" si="5"/>
        <v>36.352</v>
      </c>
      <c r="N13" s="9">
        <f t="shared" si="6"/>
        <v>80.032</v>
      </c>
      <c r="O13" s="13">
        <f>RANK(N13,$N$5:$N$38)</f>
        <v>9</v>
      </c>
      <c r="P13" s="14"/>
      <c r="S13" s="15"/>
      <c r="T13" s="16"/>
      <c r="U13" s="16"/>
      <c r="V13" s="15"/>
    </row>
    <row r="14" spans="1:22" ht="27" customHeight="1">
      <c r="A14" s="5">
        <v>11</v>
      </c>
      <c r="B14" s="6" t="s">
        <v>27</v>
      </c>
      <c r="C14" s="7">
        <v>101402002002339</v>
      </c>
      <c r="D14" s="8">
        <v>383</v>
      </c>
      <c r="E14" s="9">
        <f t="shared" si="0"/>
        <v>45.959999999999994</v>
      </c>
      <c r="F14" s="9">
        <v>85</v>
      </c>
      <c r="G14" s="9">
        <f t="shared" si="1"/>
        <v>34</v>
      </c>
      <c r="H14" s="10">
        <v>86</v>
      </c>
      <c r="I14" s="9">
        <f t="shared" si="2"/>
        <v>25.8</v>
      </c>
      <c r="J14" s="10">
        <v>81.66666666666667</v>
      </c>
      <c r="K14" s="9">
        <f t="shared" si="3"/>
        <v>24.5</v>
      </c>
      <c r="L14" s="9">
        <f t="shared" si="4"/>
        <v>84.3</v>
      </c>
      <c r="M14" s="9">
        <f t="shared" si="5"/>
        <v>33.72</v>
      </c>
      <c r="N14" s="9">
        <f t="shared" si="6"/>
        <v>79.67999999999999</v>
      </c>
      <c r="O14" s="13">
        <f>RANK(N14,$N$5:$N$38)</f>
        <v>10</v>
      </c>
      <c r="P14" s="14"/>
      <c r="S14" s="15"/>
      <c r="T14" s="16"/>
      <c r="U14" s="16"/>
      <c r="V14" s="15"/>
    </row>
    <row r="15" spans="1:22" ht="27" customHeight="1">
      <c r="A15" s="5">
        <v>13</v>
      </c>
      <c r="B15" s="6" t="s">
        <v>28</v>
      </c>
      <c r="C15" s="7">
        <v>101732243302266</v>
      </c>
      <c r="D15" s="8">
        <v>374</v>
      </c>
      <c r="E15" s="9">
        <f t="shared" si="0"/>
        <v>44.879999999999995</v>
      </c>
      <c r="F15" s="9">
        <v>88.8</v>
      </c>
      <c r="G15" s="9">
        <f t="shared" si="1"/>
        <v>35.52</v>
      </c>
      <c r="H15" s="10">
        <v>87</v>
      </c>
      <c r="I15" s="9">
        <f t="shared" si="2"/>
        <v>26.099999999999998</v>
      </c>
      <c r="J15" s="10">
        <v>84</v>
      </c>
      <c r="K15" s="9">
        <f t="shared" si="3"/>
        <v>25.2</v>
      </c>
      <c r="L15" s="9">
        <f t="shared" si="4"/>
        <v>86.82000000000001</v>
      </c>
      <c r="M15" s="9">
        <f t="shared" si="5"/>
        <v>34.728</v>
      </c>
      <c r="N15" s="9">
        <f t="shared" si="6"/>
        <v>79.608</v>
      </c>
      <c r="O15" s="13">
        <f>RANK(N15,$N$5:$N$38)</f>
        <v>11</v>
      </c>
      <c r="P15" s="14"/>
      <c r="S15" s="15"/>
      <c r="T15" s="16"/>
      <c r="U15" s="16"/>
      <c r="V15" s="15"/>
    </row>
    <row r="16" spans="1:22" ht="27" customHeight="1">
      <c r="A16" s="5">
        <v>12</v>
      </c>
      <c r="B16" s="6" t="s">
        <v>29</v>
      </c>
      <c r="C16" s="7">
        <v>104842018215521</v>
      </c>
      <c r="D16" s="8">
        <v>381</v>
      </c>
      <c r="E16" s="9">
        <f t="shared" si="0"/>
        <v>45.72</v>
      </c>
      <c r="F16" s="9">
        <v>85.4</v>
      </c>
      <c r="G16" s="9">
        <f t="shared" si="1"/>
        <v>34.160000000000004</v>
      </c>
      <c r="H16" s="10">
        <v>85.8</v>
      </c>
      <c r="I16" s="9">
        <f t="shared" si="2"/>
        <v>25.74</v>
      </c>
      <c r="J16" s="10">
        <v>82.66666666666667</v>
      </c>
      <c r="K16" s="9">
        <f t="shared" si="3"/>
        <v>24.8</v>
      </c>
      <c r="L16" s="9">
        <f t="shared" si="4"/>
        <v>84.7</v>
      </c>
      <c r="M16" s="9">
        <f t="shared" si="5"/>
        <v>33.88</v>
      </c>
      <c r="N16" s="9">
        <f t="shared" si="6"/>
        <v>79.6</v>
      </c>
      <c r="O16" s="13">
        <f>RANK(N16,$N$5:$N$38)</f>
        <v>12</v>
      </c>
      <c r="P16" s="14"/>
      <c r="S16" s="15"/>
      <c r="T16" s="16"/>
      <c r="U16" s="16"/>
      <c r="V16" s="15"/>
    </row>
    <row r="17" spans="1:22" ht="27" customHeight="1">
      <c r="A17" s="5">
        <v>10</v>
      </c>
      <c r="B17" s="6" t="s">
        <v>30</v>
      </c>
      <c r="C17" s="7">
        <v>105202666616130</v>
      </c>
      <c r="D17" s="8">
        <v>369</v>
      </c>
      <c r="E17" s="9">
        <f t="shared" si="0"/>
        <v>44.279999999999994</v>
      </c>
      <c r="F17" s="9">
        <v>89</v>
      </c>
      <c r="G17" s="9">
        <f t="shared" si="1"/>
        <v>35.6</v>
      </c>
      <c r="H17" s="10">
        <v>85.2</v>
      </c>
      <c r="I17" s="9">
        <f t="shared" si="2"/>
        <v>25.56</v>
      </c>
      <c r="J17" s="10">
        <v>90</v>
      </c>
      <c r="K17" s="9">
        <f t="shared" si="3"/>
        <v>27</v>
      </c>
      <c r="L17" s="9">
        <f t="shared" si="4"/>
        <v>88.16</v>
      </c>
      <c r="M17" s="9">
        <f t="shared" si="5"/>
        <v>35.264</v>
      </c>
      <c r="N17" s="9">
        <f t="shared" si="6"/>
        <v>79.544</v>
      </c>
      <c r="O17" s="13">
        <f>RANK(N17,$N$5:$N$38)</f>
        <v>13</v>
      </c>
      <c r="P17" s="14"/>
      <c r="S17" s="15"/>
      <c r="T17" s="16"/>
      <c r="U17" s="16"/>
      <c r="V17" s="15"/>
    </row>
    <row r="18" spans="1:22" ht="27" customHeight="1">
      <c r="A18" s="5">
        <v>15</v>
      </c>
      <c r="B18" s="6" t="s">
        <v>31</v>
      </c>
      <c r="C18" s="7">
        <v>116462210010968</v>
      </c>
      <c r="D18" s="8">
        <v>380</v>
      </c>
      <c r="E18" s="9">
        <f t="shared" si="0"/>
        <v>45.6</v>
      </c>
      <c r="F18" s="9">
        <v>84</v>
      </c>
      <c r="G18" s="9">
        <f t="shared" si="1"/>
        <v>33.6</v>
      </c>
      <c r="H18" s="10">
        <v>84.6</v>
      </c>
      <c r="I18" s="9">
        <f t="shared" si="2"/>
        <v>25.38</v>
      </c>
      <c r="J18" s="10">
        <v>84.66666666666667</v>
      </c>
      <c r="K18" s="9">
        <f t="shared" si="3"/>
        <v>25.400000000000002</v>
      </c>
      <c r="L18" s="9">
        <f t="shared" si="4"/>
        <v>84.38000000000001</v>
      </c>
      <c r="M18" s="9">
        <f t="shared" si="5"/>
        <v>33.752</v>
      </c>
      <c r="N18" s="9">
        <f t="shared" si="6"/>
        <v>79.352</v>
      </c>
      <c r="O18" s="13">
        <f>RANK(N18,$N$5:$N$38)</f>
        <v>14</v>
      </c>
      <c r="P18" s="14"/>
      <c r="S18" s="15"/>
      <c r="T18" s="16"/>
      <c r="U18" s="16"/>
      <c r="V18" s="15"/>
    </row>
    <row r="19" spans="1:22" ht="27" customHeight="1">
      <c r="A19" s="5">
        <v>14</v>
      </c>
      <c r="B19" s="6" t="s">
        <v>32</v>
      </c>
      <c r="C19" s="7">
        <v>100382025600253</v>
      </c>
      <c r="D19" s="8">
        <v>368</v>
      </c>
      <c r="E19" s="9">
        <f t="shared" si="0"/>
        <v>44.16</v>
      </c>
      <c r="F19" s="9">
        <v>92</v>
      </c>
      <c r="G19" s="9">
        <f t="shared" si="1"/>
        <v>36.800000000000004</v>
      </c>
      <c r="H19" s="10">
        <v>83.8</v>
      </c>
      <c r="I19" s="9">
        <f t="shared" si="2"/>
        <v>25.139999999999997</v>
      </c>
      <c r="J19" s="10">
        <v>86</v>
      </c>
      <c r="K19" s="9">
        <f t="shared" si="3"/>
        <v>25.8</v>
      </c>
      <c r="L19" s="9">
        <f t="shared" si="4"/>
        <v>87.74</v>
      </c>
      <c r="M19" s="9">
        <f t="shared" si="5"/>
        <v>35.096</v>
      </c>
      <c r="N19" s="9">
        <f t="shared" si="6"/>
        <v>79.256</v>
      </c>
      <c r="O19" s="13">
        <f>RANK(N19,$N$5:$N$38)</f>
        <v>15</v>
      </c>
      <c r="P19" s="14"/>
      <c r="S19" s="15"/>
      <c r="T19" s="16"/>
      <c r="U19" s="16"/>
      <c r="V19" s="15"/>
    </row>
    <row r="20" spans="1:22" ht="27" customHeight="1">
      <c r="A20" s="5">
        <v>16</v>
      </c>
      <c r="B20" s="6" t="s">
        <v>33</v>
      </c>
      <c r="C20" s="7">
        <v>104212050200276</v>
      </c>
      <c r="D20" s="8">
        <v>373</v>
      </c>
      <c r="E20" s="9">
        <f t="shared" si="0"/>
        <v>44.76</v>
      </c>
      <c r="F20" s="9">
        <v>84.4</v>
      </c>
      <c r="G20" s="9">
        <f t="shared" si="1"/>
        <v>33.760000000000005</v>
      </c>
      <c r="H20" s="10">
        <v>88</v>
      </c>
      <c r="I20" s="9">
        <f t="shared" si="2"/>
        <v>26.4</v>
      </c>
      <c r="J20" s="10">
        <v>85.33333333333333</v>
      </c>
      <c r="K20" s="9">
        <f t="shared" si="3"/>
        <v>25.599999999999998</v>
      </c>
      <c r="L20" s="9">
        <f t="shared" si="4"/>
        <v>85.76</v>
      </c>
      <c r="M20" s="9">
        <f t="shared" si="5"/>
        <v>34.304</v>
      </c>
      <c r="N20" s="9">
        <f t="shared" si="6"/>
        <v>79.064</v>
      </c>
      <c r="O20" s="13">
        <f>RANK(N20,$N$5:$N$38)</f>
        <v>16</v>
      </c>
      <c r="P20" s="14"/>
      <c r="S20" s="15"/>
      <c r="T20" s="16"/>
      <c r="U20" s="16"/>
      <c r="V20" s="15"/>
    </row>
    <row r="21" spans="1:22" ht="27" customHeight="1">
      <c r="A21" s="5">
        <v>17</v>
      </c>
      <c r="B21" s="6" t="s">
        <v>34</v>
      </c>
      <c r="C21" s="7">
        <v>102902210705964</v>
      </c>
      <c r="D21" s="8">
        <v>368</v>
      </c>
      <c r="E21" s="9">
        <f t="shared" si="0"/>
        <v>44.16</v>
      </c>
      <c r="F21" s="9">
        <v>87.2</v>
      </c>
      <c r="G21" s="9">
        <f t="shared" si="1"/>
        <v>34.88</v>
      </c>
      <c r="H21" s="10">
        <v>86.6</v>
      </c>
      <c r="I21" s="9">
        <f t="shared" si="2"/>
        <v>25.979999999999997</v>
      </c>
      <c r="J21" s="10">
        <v>87.33333333333333</v>
      </c>
      <c r="K21" s="9">
        <f t="shared" si="3"/>
        <v>26.2</v>
      </c>
      <c r="L21" s="9">
        <f t="shared" si="4"/>
        <v>87.06</v>
      </c>
      <c r="M21" s="9">
        <f t="shared" si="5"/>
        <v>34.824000000000005</v>
      </c>
      <c r="N21" s="9">
        <f t="shared" si="6"/>
        <v>78.98400000000001</v>
      </c>
      <c r="O21" s="13">
        <f>RANK(N21,$N$5:$N$38)</f>
        <v>17</v>
      </c>
      <c r="P21" s="14"/>
      <c r="S21" s="15"/>
      <c r="T21" s="16"/>
      <c r="U21" s="16"/>
      <c r="V21" s="15"/>
    </row>
    <row r="22" spans="1:22" ht="27" customHeight="1">
      <c r="A22" s="5">
        <v>18</v>
      </c>
      <c r="B22" s="6" t="s">
        <v>35</v>
      </c>
      <c r="C22" s="7">
        <v>100382025100533</v>
      </c>
      <c r="D22" s="8">
        <v>367</v>
      </c>
      <c r="E22" s="9">
        <f t="shared" si="0"/>
        <v>44.04</v>
      </c>
      <c r="F22" s="9">
        <v>88.4</v>
      </c>
      <c r="G22" s="9">
        <f t="shared" si="1"/>
        <v>35.36000000000001</v>
      </c>
      <c r="H22" s="10">
        <v>83.4</v>
      </c>
      <c r="I22" s="9">
        <f t="shared" si="2"/>
        <v>25.02</v>
      </c>
      <c r="J22" s="10">
        <v>86</v>
      </c>
      <c r="K22" s="9">
        <f t="shared" si="3"/>
        <v>25.8</v>
      </c>
      <c r="L22" s="9">
        <f t="shared" si="4"/>
        <v>86.18</v>
      </c>
      <c r="M22" s="9">
        <f t="shared" si="5"/>
        <v>34.472</v>
      </c>
      <c r="N22" s="9">
        <f t="shared" si="6"/>
        <v>78.512</v>
      </c>
      <c r="O22" s="13">
        <f>RANK(N22,$N$5:$N$38)</f>
        <v>18</v>
      </c>
      <c r="P22" s="14"/>
      <c r="S22" s="15"/>
      <c r="T22" s="16"/>
      <c r="U22" s="16"/>
      <c r="V22" s="15"/>
    </row>
    <row r="23" spans="1:22" ht="27" customHeight="1">
      <c r="A23" s="5">
        <v>19</v>
      </c>
      <c r="B23" s="6" t="s">
        <v>36</v>
      </c>
      <c r="C23" s="7">
        <v>100022111312645</v>
      </c>
      <c r="D23" s="8">
        <v>393</v>
      </c>
      <c r="E23" s="9">
        <f t="shared" si="0"/>
        <v>47.16</v>
      </c>
      <c r="F23" s="9">
        <v>0</v>
      </c>
      <c r="G23" s="9">
        <f t="shared" si="1"/>
        <v>0</v>
      </c>
      <c r="H23" s="10">
        <v>0</v>
      </c>
      <c r="I23" s="9">
        <f t="shared" si="2"/>
        <v>0</v>
      </c>
      <c r="J23" s="10">
        <v>0</v>
      </c>
      <c r="K23" s="9">
        <f t="shared" si="3"/>
        <v>0</v>
      </c>
      <c r="L23" s="9">
        <f t="shared" si="4"/>
        <v>0</v>
      </c>
      <c r="M23" s="9">
        <f t="shared" si="5"/>
        <v>0</v>
      </c>
      <c r="N23" s="9">
        <f t="shared" si="6"/>
        <v>47.16</v>
      </c>
      <c r="O23" s="13">
        <f>RANK(N23,$N$5:$N$38)</f>
        <v>19</v>
      </c>
      <c r="P23" s="14" t="s">
        <v>37</v>
      </c>
      <c r="S23" s="15"/>
      <c r="T23" s="16"/>
      <c r="U23" s="16"/>
      <c r="V23" s="15"/>
    </row>
    <row r="24" spans="1:22" ht="27" customHeight="1">
      <c r="A24" s="5">
        <v>20</v>
      </c>
      <c r="B24" s="6" t="s">
        <v>38</v>
      </c>
      <c r="C24" s="7">
        <v>104212020170337</v>
      </c>
      <c r="D24" s="8">
        <v>388</v>
      </c>
      <c r="E24" s="9">
        <f t="shared" si="0"/>
        <v>46.559999999999995</v>
      </c>
      <c r="F24" s="9">
        <v>0</v>
      </c>
      <c r="G24" s="9">
        <f t="shared" si="1"/>
        <v>0</v>
      </c>
      <c r="H24" s="10">
        <v>0</v>
      </c>
      <c r="I24" s="9">
        <f t="shared" si="2"/>
        <v>0</v>
      </c>
      <c r="J24" s="10">
        <v>0</v>
      </c>
      <c r="K24" s="9">
        <f t="shared" si="3"/>
        <v>0</v>
      </c>
      <c r="L24" s="9">
        <f t="shared" si="4"/>
        <v>0</v>
      </c>
      <c r="M24" s="9">
        <f t="shared" si="5"/>
        <v>0</v>
      </c>
      <c r="N24" s="9">
        <f t="shared" si="6"/>
        <v>46.559999999999995</v>
      </c>
      <c r="O24" s="13">
        <f>RANK(N24,$N$5:$N$38)</f>
        <v>20</v>
      </c>
      <c r="P24" s="14" t="s">
        <v>37</v>
      </c>
      <c r="S24" s="15"/>
      <c r="T24" s="16"/>
      <c r="U24" s="16"/>
      <c r="V24" s="15"/>
    </row>
    <row r="25" spans="1:22" ht="27" customHeight="1">
      <c r="A25" s="5">
        <v>21</v>
      </c>
      <c r="B25" s="6" t="s">
        <v>39</v>
      </c>
      <c r="C25" s="7">
        <v>100382025300346</v>
      </c>
      <c r="D25" s="8">
        <v>386</v>
      </c>
      <c r="E25" s="9">
        <f t="shared" si="0"/>
        <v>46.32</v>
      </c>
      <c r="F25" s="9">
        <v>0</v>
      </c>
      <c r="G25" s="9">
        <f t="shared" si="1"/>
        <v>0</v>
      </c>
      <c r="H25" s="10">
        <v>0</v>
      </c>
      <c r="I25" s="9">
        <f t="shared" si="2"/>
        <v>0</v>
      </c>
      <c r="J25" s="10">
        <v>0</v>
      </c>
      <c r="K25" s="9">
        <f t="shared" si="3"/>
        <v>0</v>
      </c>
      <c r="L25" s="9">
        <f t="shared" si="4"/>
        <v>0</v>
      </c>
      <c r="M25" s="9">
        <f t="shared" si="5"/>
        <v>0</v>
      </c>
      <c r="N25" s="9">
        <f t="shared" si="6"/>
        <v>46.32</v>
      </c>
      <c r="O25" s="13">
        <f>RANK(N25,$N$5:$N$38)</f>
        <v>21</v>
      </c>
      <c r="P25" s="14" t="s">
        <v>37</v>
      </c>
      <c r="S25" s="15"/>
      <c r="T25" s="16"/>
      <c r="U25" s="16"/>
      <c r="V25" s="15"/>
    </row>
    <row r="26" spans="1:22" ht="27" customHeight="1">
      <c r="A26" s="5">
        <v>22</v>
      </c>
      <c r="B26" s="6" t="s">
        <v>40</v>
      </c>
      <c r="C26" s="7">
        <v>101732243302318</v>
      </c>
      <c r="D26" s="8">
        <v>385</v>
      </c>
      <c r="E26" s="9">
        <f t="shared" si="0"/>
        <v>46.199999999999996</v>
      </c>
      <c r="F26" s="9">
        <v>0</v>
      </c>
      <c r="G26" s="9">
        <f t="shared" si="1"/>
        <v>0</v>
      </c>
      <c r="H26" s="10">
        <v>0</v>
      </c>
      <c r="I26" s="9">
        <f t="shared" si="2"/>
        <v>0</v>
      </c>
      <c r="J26" s="10">
        <v>0</v>
      </c>
      <c r="K26" s="9">
        <f t="shared" si="3"/>
        <v>0</v>
      </c>
      <c r="L26" s="9">
        <f t="shared" si="4"/>
        <v>0</v>
      </c>
      <c r="M26" s="9">
        <f t="shared" si="5"/>
        <v>0</v>
      </c>
      <c r="N26" s="9">
        <f t="shared" si="6"/>
        <v>46.199999999999996</v>
      </c>
      <c r="O26" s="13">
        <f>RANK(N26,$N$5:$N$38)</f>
        <v>22</v>
      </c>
      <c r="P26" s="14" t="s">
        <v>37</v>
      </c>
      <c r="S26" s="15"/>
      <c r="T26" s="16"/>
      <c r="U26" s="16"/>
      <c r="V26" s="15"/>
    </row>
    <row r="27" spans="1:22" ht="27" customHeight="1">
      <c r="A27" s="5">
        <v>23</v>
      </c>
      <c r="B27" s="6" t="s">
        <v>41</v>
      </c>
      <c r="C27" s="7">
        <v>100382025300138</v>
      </c>
      <c r="D27" s="8">
        <v>383</v>
      </c>
      <c r="E27" s="9">
        <f t="shared" si="0"/>
        <v>45.959999999999994</v>
      </c>
      <c r="F27" s="9">
        <v>0</v>
      </c>
      <c r="G27" s="9">
        <f t="shared" si="1"/>
        <v>0</v>
      </c>
      <c r="H27" s="10">
        <v>0</v>
      </c>
      <c r="I27" s="9">
        <f t="shared" si="2"/>
        <v>0</v>
      </c>
      <c r="J27" s="10">
        <v>0</v>
      </c>
      <c r="K27" s="9">
        <f t="shared" si="3"/>
        <v>0</v>
      </c>
      <c r="L27" s="9">
        <f t="shared" si="4"/>
        <v>0</v>
      </c>
      <c r="M27" s="9">
        <f t="shared" si="5"/>
        <v>0</v>
      </c>
      <c r="N27" s="9">
        <f t="shared" si="6"/>
        <v>45.959999999999994</v>
      </c>
      <c r="O27" s="13">
        <f>RANK(N27,$N$5:$N$38)</f>
        <v>23</v>
      </c>
      <c r="P27" s="14" t="s">
        <v>37</v>
      </c>
      <c r="S27" s="15"/>
      <c r="T27" s="16"/>
      <c r="U27" s="16"/>
      <c r="V27" s="15"/>
    </row>
    <row r="28" spans="1:22" ht="27" customHeight="1">
      <c r="A28" s="5">
        <v>24</v>
      </c>
      <c r="B28" s="6" t="s">
        <v>42</v>
      </c>
      <c r="C28" s="7">
        <v>104842018215434</v>
      </c>
      <c r="D28" s="8">
        <v>383</v>
      </c>
      <c r="E28" s="9">
        <f t="shared" si="0"/>
        <v>45.959999999999994</v>
      </c>
      <c r="F28" s="9">
        <v>0</v>
      </c>
      <c r="G28" s="9">
        <f t="shared" si="1"/>
        <v>0</v>
      </c>
      <c r="H28" s="10">
        <v>0</v>
      </c>
      <c r="I28" s="9">
        <f t="shared" si="2"/>
        <v>0</v>
      </c>
      <c r="J28" s="10">
        <v>0</v>
      </c>
      <c r="K28" s="9">
        <f t="shared" si="3"/>
        <v>0</v>
      </c>
      <c r="L28" s="9">
        <f t="shared" si="4"/>
        <v>0</v>
      </c>
      <c r="M28" s="9">
        <f t="shared" si="5"/>
        <v>0</v>
      </c>
      <c r="N28" s="9">
        <f t="shared" si="6"/>
        <v>45.959999999999994</v>
      </c>
      <c r="O28" s="13">
        <f>RANK(N28,$N$5:$N$38)</f>
        <v>23</v>
      </c>
      <c r="P28" s="14" t="s">
        <v>37</v>
      </c>
      <c r="S28" s="15"/>
      <c r="T28" s="16"/>
      <c r="U28" s="16"/>
      <c r="V28" s="15"/>
    </row>
    <row r="29" spans="1:22" ht="27" customHeight="1">
      <c r="A29" s="5">
        <v>25</v>
      </c>
      <c r="B29" s="6" t="s">
        <v>43</v>
      </c>
      <c r="C29" s="7">
        <v>101732243302568</v>
      </c>
      <c r="D29" s="8">
        <v>383</v>
      </c>
      <c r="E29" s="9">
        <f t="shared" si="0"/>
        <v>45.959999999999994</v>
      </c>
      <c r="F29" s="9">
        <v>0</v>
      </c>
      <c r="G29" s="9">
        <f t="shared" si="1"/>
        <v>0</v>
      </c>
      <c r="H29" s="10">
        <v>0</v>
      </c>
      <c r="I29" s="9">
        <f t="shared" si="2"/>
        <v>0</v>
      </c>
      <c r="J29" s="10">
        <v>0</v>
      </c>
      <c r="K29" s="9">
        <f t="shared" si="3"/>
        <v>0</v>
      </c>
      <c r="L29" s="9">
        <f t="shared" si="4"/>
        <v>0</v>
      </c>
      <c r="M29" s="9">
        <f t="shared" si="5"/>
        <v>0</v>
      </c>
      <c r="N29" s="9">
        <f t="shared" si="6"/>
        <v>45.959999999999994</v>
      </c>
      <c r="O29" s="13">
        <f>RANK(N29,$N$5:$N$38)</f>
        <v>23</v>
      </c>
      <c r="P29" s="14" t="s">
        <v>37</v>
      </c>
      <c r="S29" s="15"/>
      <c r="T29" s="16"/>
      <c r="U29" s="16"/>
      <c r="V29" s="15"/>
    </row>
    <row r="30" spans="1:22" ht="27" customHeight="1">
      <c r="A30" s="5">
        <v>26</v>
      </c>
      <c r="B30" s="6" t="s">
        <v>44</v>
      </c>
      <c r="C30" s="7">
        <v>104212020170440</v>
      </c>
      <c r="D30" s="8">
        <v>382</v>
      </c>
      <c r="E30" s="9">
        <f t="shared" si="0"/>
        <v>45.84</v>
      </c>
      <c r="F30" s="9">
        <v>0</v>
      </c>
      <c r="G30" s="9">
        <f t="shared" si="1"/>
        <v>0</v>
      </c>
      <c r="H30" s="10">
        <v>0</v>
      </c>
      <c r="I30" s="9">
        <f t="shared" si="2"/>
        <v>0</v>
      </c>
      <c r="J30" s="10">
        <v>0</v>
      </c>
      <c r="K30" s="9">
        <f t="shared" si="3"/>
        <v>0</v>
      </c>
      <c r="L30" s="9">
        <f t="shared" si="4"/>
        <v>0</v>
      </c>
      <c r="M30" s="9">
        <f t="shared" si="5"/>
        <v>0</v>
      </c>
      <c r="N30" s="9">
        <f t="shared" si="6"/>
        <v>45.84</v>
      </c>
      <c r="O30" s="13">
        <f>RANK(N30,$N$5:$N$38)</f>
        <v>26</v>
      </c>
      <c r="P30" s="14" t="s">
        <v>37</v>
      </c>
      <c r="S30" s="15"/>
      <c r="T30" s="16"/>
      <c r="U30" s="16"/>
      <c r="V30" s="15"/>
    </row>
    <row r="31" spans="1:22" ht="27" customHeight="1">
      <c r="A31" s="5">
        <v>27</v>
      </c>
      <c r="B31" s="6" t="s">
        <v>45</v>
      </c>
      <c r="C31" s="7">
        <v>114822210000399</v>
      </c>
      <c r="D31" s="8">
        <v>375</v>
      </c>
      <c r="E31" s="9">
        <f t="shared" si="0"/>
        <v>45</v>
      </c>
      <c r="F31" s="9">
        <v>0</v>
      </c>
      <c r="G31" s="9">
        <f t="shared" si="1"/>
        <v>0</v>
      </c>
      <c r="H31" s="10">
        <v>0</v>
      </c>
      <c r="I31" s="9">
        <f t="shared" si="2"/>
        <v>0</v>
      </c>
      <c r="J31" s="10">
        <v>0</v>
      </c>
      <c r="K31" s="9">
        <f t="shared" si="3"/>
        <v>0</v>
      </c>
      <c r="L31" s="9">
        <f t="shared" si="4"/>
        <v>0</v>
      </c>
      <c r="M31" s="9">
        <f t="shared" si="5"/>
        <v>0</v>
      </c>
      <c r="N31" s="9">
        <f t="shared" si="6"/>
        <v>45</v>
      </c>
      <c r="O31" s="13">
        <f>RANK(N31,$N$5:$N$38)</f>
        <v>27</v>
      </c>
      <c r="P31" s="14" t="s">
        <v>37</v>
      </c>
      <c r="S31" s="15"/>
      <c r="T31" s="16"/>
      <c r="U31" s="16"/>
      <c r="V31" s="15"/>
    </row>
    <row r="32" spans="1:22" ht="27" customHeight="1">
      <c r="A32" s="5">
        <v>28</v>
      </c>
      <c r="B32" s="6" t="s">
        <v>46</v>
      </c>
      <c r="C32" s="7">
        <v>106102020110200</v>
      </c>
      <c r="D32" s="8">
        <v>374</v>
      </c>
      <c r="E32" s="9">
        <f t="shared" si="0"/>
        <v>44.879999999999995</v>
      </c>
      <c r="F32" s="9">
        <v>0</v>
      </c>
      <c r="G32" s="9">
        <f t="shared" si="1"/>
        <v>0</v>
      </c>
      <c r="H32" s="10">
        <v>0</v>
      </c>
      <c r="I32" s="9">
        <f t="shared" si="2"/>
        <v>0</v>
      </c>
      <c r="J32" s="10">
        <v>0</v>
      </c>
      <c r="K32" s="9">
        <f t="shared" si="3"/>
        <v>0</v>
      </c>
      <c r="L32" s="9">
        <f t="shared" si="4"/>
        <v>0</v>
      </c>
      <c r="M32" s="9">
        <f t="shared" si="5"/>
        <v>0</v>
      </c>
      <c r="N32" s="9">
        <f t="shared" si="6"/>
        <v>44.879999999999995</v>
      </c>
      <c r="O32" s="13">
        <f>RANK(N32,$N$5:$N$38)</f>
        <v>28</v>
      </c>
      <c r="P32" s="14" t="s">
        <v>37</v>
      </c>
      <c r="S32" s="15"/>
      <c r="T32" s="16"/>
      <c r="U32" s="16"/>
      <c r="V32" s="15"/>
    </row>
    <row r="33" spans="1:22" ht="27" customHeight="1">
      <c r="A33" s="5">
        <v>29</v>
      </c>
      <c r="B33" s="6" t="s">
        <v>47</v>
      </c>
      <c r="C33" s="7">
        <v>101832212118256</v>
      </c>
      <c r="D33" s="8">
        <v>373</v>
      </c>
      <c r="E33" s="9">
        <f t="shared" si="0"/>
        <v>44.76</v>
      </c>
      <c r="F33" s="9">
        <v>0</v>
      </c>
      <c r="G33" s="9">
        <f t="shared" si="1"/>
        <v>0</v>
      </c>
      <c r="H33" s="10">
        <v>0</v>
      </c>
      <c r="I33" s="9">
        <f t="shared" si="2"/>
        <v>0</v>
      </c>
      <c r="J33" s="10">
        <v>0</v>
      </c>
      <c r="K33" s="9">
        <f t="shared" si="3"/>
        <v>0</v>
      </c>
      <c r="L33" s="9">
        <f t="shared" si="4"/>
        <v>0</v>
      </c>
      <c r="M33" s="9">
        <f t="shared" si="5"/>
        <v>0</v>
      </c>
      <c r="N33" s="9">
        <f t="shared" si="6"/>
        <v>44.76</v>
      </c>
      <c r="O33" s="13">
        <f>RANK(N33,$N$5:$N$38)</f>
        <v>29</v>
      </c>
      <c r="P33" s="14" t="s">
        <v>37</v>
      </c>
      <c r="S33" s="15"/>
      <c r="T33" s="16"/>
      <c r="U33" s="16"/>
      <c r="V33" s="15"/>
    </row>
    <row r="34" spans="1:22" ht="27" customHeight="1">
      <c r="A34" s="5">
        <v>30</v>
      </c>
      <c r="B34" s="6" t="s">
        <v>48</v>
      </c>
      <c r="C34" s="7">
        <v>104212050200301</v>
      </c>
      <c r="D34" s="8">
        <v>369</v>
      </c>
      <c r="E34" s="9">
        <f t="shared" si="0"/>
        <v>44.279999999999994</v>
      </c>
      <c r="F34" s="9">
        <v>0</v>
      </c>
      <c r="G34" s="9">
        <f t="shared" si="1"/>
        <v>0</v>
      </c>
      <c r="H34" s="10">
        <v>0</v>
      </c>
      <c r="I34" s="9">
        <f t="shared" si="2"/>
        <v>0</v>
      </c>
      <c r="J34" s="10">
        <v>0</v>
      </c>
      <c r="K34" s="9">
        <f t="shared" si="3"/>
        <v>0</v>
      </c>
      <c r="L34" s="9">
        <f t="shared" si="4"/>
        <v>0</v>
      </c>
      <c r="M34" s="9">
        <f t="shared" si="5"/>
        <v>0</v>
      </c>
      <c r="N34" s="9">
        <f t="shared" si="6"/>
        <v>44.279999999999994</v>
      </c>
      <c r="O34" s="13">
        <f>RANK(N34,$N$5:$N$38)</f>
        <v>30</v>
      </c>
      <c r="P34" s="14" t="s">
        <v>37</v>
      </c>
      <c r="S34" s="15"/>
      <c r="T34" s="16"/>
      <c r="U34" s="16"/>
      <c r="V34" s="15"/>
    </row>
    <row r="35" spans="1:22" ht="27" customHeight="1">
      <c r="A35" s="5">
        <v>31</v>
      </c>
      <c r="B35" s="6" t="s">
        <v>49</v>
      </c>
      <c r="C35" s="7">
        <v>100362999910097</v>
      </c>
      <c r="D35" s="8">
        <v>365</v>
      </c>
      <c r="E35" s="9">
        <f t="shared" si="0"/>
        <v>43.8</v>
      </c>
      <c r="F35" s="9">
        <v>0</v>
      </c>
      <c r="G35" s="9">
        <f t="shared" si="1"/>
        <v>0</v>
      </c>
      <c r="H35" s="10">
        <v>0</v>
      </c>
      <c r="I35" s="9">
        <f t="shared" si="2"/>
        <v>0</v>
      </c>
      <c r="J35" s="10">
        <v>0</v>
      </c>
      <c r="K35" s="9">
        <f t="shared" si="3"/>
        <v>0</v>
      </c>
      <c r="L35" s="9">
        <f t="shared" si="4"/>
        <v>0</v>
      </c>
      <c r="M35" s="9">
        <f t="shared" si="5"/>
        <v>0</v>
      </c>
      <c r="N35" s="9">
        <f t="shared" si="6"/>
        <v>43.8</v>
      </c>
      <c r="O35" s="13">
        <f>RANK(N35,$N$5:$N$38)</f>
        <v>31</v>
      </c>
      <c r="P35" s="14" t="s">
        <v>37</v>
      </c>
      <c r="S35" s="15"/>
      <c r="T35" s="16"/>
      <c r="U35" s="16"/>
      <c r="V35" s="15"/>
    </row>
    <row r="36" spans="1:22" ht="27" customHeight="1">
      <c r="A36" s="5">
        <v>32</v>
      </c>
      <c r="B36" s="6" t="s">
        <v>50</v>
      </c>
      <c r="C36" s="7">
        <v>105322360715323</v>
      </c>
      <c r="D36" s="8">
        <v>365</v>
      </c>
      <c r="E36" s="9">
        <f t="shared" si="0"/>
        <v>43.8</v>
      </c>
      <c r="F36" s="9">
        <v>0</v>
      </c>
      <c r="G36" s="9">
        <f t="shared" si="1"/>
        <v>0</v>
      </c>
      <c r="H36" s="10">
        <v>0</v>
      </c>
      <c r="I36" s="9">
        <f t="shared" si="2"/>
        <v>0</v>
      </c>
      <c r="J36" s="10">
        <v>0</v>
      </c>
      <c r="K36" s="9">
        <f t="shared" si="3"/>
        <v>0</v>
      </c>
      <c r="L36" s="9">
        <f t="shared" si="4"/>
        <v>0</v>
      </c>
      <c r="M36" s="9">
        <f t="shared" si="5"/>
        <v>0</v>
      </c>
      <c r="N36" s="9">
        <f t="shared" si="6"/>
        <v>43.8</v>
      </c>
      <c r="O36" s="13">
        <f>RANK(N36,$N$5:$N$38)</f>
        <v>31</v>
      </c>
      <c r="P36" s="14" t="s">
        <v>37</v>
      </c>
      <c r="S36" s="15"/>
      <c r="T36" s="16"/>
      <c r="U36" s="16"/>
      <c r="V36" s="15"/>
    </row>
    <row r="37" spans="1:22" ht="27" customHeight="1">
      <c r="A37" s="5">
        <v>33</v>
      </c>
      <c r="B37" s="6" t="s">
        <v>51</v>
      </c>
      <c r="C37" s="7">
        <v>118462020011229</v>
      </c>
      <c r="D37" s="8">
        <v>365</v>
      </c>
      <c r="E37" s="9">
        <f t="shared" si="0"/>
        <v>43.8</v>
      </c>
      <c r="F37" s="9">
        <v>0</v>
      </c>
      <c r="G37" s="9">
        <f t="shared" si="1"/>
        <v>0</v>
      </c>
      <c r="H37" s="10">
        <v>0</v>
      </c>
      <c r="I37" s="9">
        <f t="shared" si="2"/>
        <v>0</v>
      </c>
      <c r="J37" s="10">
        <v>0</v>
      </c>
      <c r="K37" s="9">
        <f t="shared" si="3"/>
        <v>0</v>
      </c>
      <c r="L37" s="9">
        <f t="shared" si="4"/>
        <v>0</v>
      </c>
      <c r="M37" s="9">
        <f t="shared" si="5"/>
        <v>0</v>
      </c>
      <c r="N37" s="9">
        <f t="shared" si="6"/>
        <v>43.8</v>
      </c>
      <c r="O37" s="13">
        <f>RANK(N37,$N$5:$N$38)</f>
        <v>31</v>
      </c>
      <c r="P37" s="14" t="s">
        <v>37</v>
      </c>
      <c r="S37" s="15"/>
      <c r="T37" s="16"/>
      <c r="U37" s="16"/>
      <c r="V37" s="15"/>
    </row>
    <row r="38" spans="1:22" ht="27" customHeight="1">
      <c r="A38" s="5">
        <v>34</v>
      </c>
      <c r="B38" s="6" t="s">
        <v>52</v>
      </c>
      <c r="C38" s="7">
        <v>100702225122710</v>
      </c>
      <c r="D38" s="8">
        <v>365</v>
      </c>
      <c r="E38" s="9">
        <f t="shared" si="0"/>
        <v>43.8</v>
      </c>
      <c r="F38" s="9">
        <v>0</v>
      </c>
      <c r="G38" s="9">
        <f t="shared" si="1"/>
        <v>0</v>
      </c>
      <c r="H38" s="10">
        <v>0</v>
      </c>
      <c r="I38" s="9">
        <f t="shared" si="2"/>
        <v>0</v>
      </c>
      <c r="J38" s="10">
        <v>0</v>
      </c>
      <c r="K38" s="9">
        <f t="shared" si="3"/>
        <v>0</v>
      </c>
      <c r="L38" s="9">
        <f t="shared" si="4"/>
        <v>0</v>
      </c>
      <c r="M38" s="9">
        <f t="shared" si="5"/>
        <v>0</v>
      </c>
      <c r="N38" s="9">
        <f t="shared" si="6"/>
        <v>43.8</v>
      </c>
      <c r="O38" s="13">
        <f>RANK(N38,$N$5:$N$38)</f>
        <v>31</v>
      </c>
      <c r="P38" s="14" t="s">
        <v>37</v>
      </c>
      <c r="S38" s="15"/>
      <c r="T38" s="16"/>
      <c r="U38" s="16"/>
      <c r="V38" s="15"/>
    </row>
  </sheetData>
  <sheetProtection/>
  <autoFilter ref="A4:V38">
    <sortState ref="A5:V38">
      <sortCondition sortBy="value" ref="O5:O38"/>
    </sortState>
  </autoFilter>
  <mergeCells count="15">
    <mergeCell ref="A1:P1"/>
    <mergeCell ref="D2:E2"/>
    <mergeCell ref="F2:M2"/>
    <mergeCell ref="F3:G3"/>
    <mergeCell ref="H3:I3"/>
    <mergeCell ref="J3:K3"/>
    <mergeCell ref="L3:M3"/>
    <mergeCell ref="A2:A4"/>
    <mergeCell ref="B2:B4"/>
    <mergeCell ref="C2:C4"/>
    <mergeCell ref="D3:D4"/>
    <mergeCell ref="E3:E4"/>
    <mergeCell ref="N2:N4"/>
    <mergeCell ref="O2:O4"/>
    <mergeCell ref="P2:P4"/>
  </mergeCells>
  <printOptions horizontalCentered="1" verticalCentered="1"/>
  <pageMargins left="0.7006944444444444" right="0.7006944444444444" top="0.275" bottom="0.39305555555555555" header="0.2986111111111111" footer="0.2986111111111111"/>
  <pageSetup fitToWidth="0" fitToHeight="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皮梦玉</cp:lastModifiedBy>
  <cp:lastPrinted>2018-04-23T06:39:57Z</cp:lastPrinted>
  <dcterms:created xsi:type="dcterms:W3CDTF">1996-12-17T01:32:42Z</dcterms:created>
  <dcterms:modified xsi:type="dcterms:W3CDTF">2022-04-14T07:33:21Z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BC5B2A8CB83F43CBACE4ED192A8FEE8F</vt:lpwstr>
  </property>
</Properties>
</file>